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7680"/>
  </bookViews>
  <sheets>
    <sheet name="rekapitulace" sheetId="3" r:id="rId1"/>
    <sheet name="materiál" sheetId="1" r:id="rId2"/>
    <sheet name="montáž" sheetId="2" r:id="rId3"/>
  </sheets>
  <definedNames>
    <definedName name="_xlnm.Print_Titles" localSheetId="1">materiál!$1:$8</definedName>
    <definedName name="_xlnm.Print_Titles" localSheetId="2">montáž!$1:$8</definedName>
  </definedNames>
  <calcPr calcId="124519"/>
</workbook>
</file>

<file path=xl/calcChain.xml><?xml version="1.0" encoding="utf-8"?>
<calcChain xmlns="http://schemas.openxmlformats.org/spreadsheetml/2006/main">
  <c r="G11" i="2"/>
  <c r="G12"/>
  <c r="G16"/>
  <c r="G20"/>
  <c r="G21"/>
  <c r="G25"/>
  <c r="G26"/>
  <c r="G27"/>
  <c r="G28"/>
  <c r="G29"/>
  <c r="G30"/>
  <c r="G34"/>
  <c r="G38"/>
  <c r="G39"/>
  <c r="G40"/>
  <c r="G41"/>
  <c r="G42"/>
  <c r="G46"/>
  <c r="G50"/>
  <c r="G54"/>
  <c r="G55"/>
  <c r="G56"/>
  <c r="G57"/>
  <c r="G58"/>
  <c r="E17" i="3"/>
  <c r="G61" i="2" l="1"/>
  <c r="D16" i="3" s="1"/>
  <c r="D19" s="1"/>
  <c r="D20" s="1"/>
  <c r="D21" s="1"/>
  <c r="E21" i="2" l="1"/>
  <c r="G32" i="1"/>
  <c r="G31" l="1"/>
  <c r="G30" l="1"/>
  <c r="G12" l="1"/>
  <c r="G11"/>
  <c r="G17"/>
  <c r="G18"/>
  <c r="G22"/>
  <c r="G23"/>
  <c r="G27"/>
  <c r="G28"/>
  <c r="G29"/>
  <c r="G36"/>
  <c r="G40"/>
  <c r="G44"/>
  <c r="G48"/>
  <c r="G49"/>
  <c r="G53"/>
  <c r="G16"/>
  <c r="G56" l="1"/>
  <c r="C16" i="3" s="1"/>
  <c r="E16" l="1"/>
  <c r="E19" s="1"/>
  <c r="E20" s="1"/>
  <c r="E21" s="1"/>
  <c r="C19"/>
  <c r="C20" s="1"/>
  <c r="C21" s="1"/>
</calcChain>
</file>

<file path=xl/sharedStrings.xml><?xml version="1.0" encoding="utf-8"?>
<sst xmlns="http://schemas.openxmlformats.org/spreadsheetml/2006/main" count="202" uniqueCount="134">
  <si>
    <t>akce:</t>
  </si>
  <si>
    <t>část:</t>
  </si>
  <si>
    <t xml:space="preserve">               materiál</t>
  </si>
  <si>
    <t>pozice</t>
  </si>
  <si>
    <t>č.ceníku</t>
  </si>
  <si>
    <t>stručný popis</t>
  </si>
  <si>
    <t>množství</t>
  </si>
  <si>
    <t>jednotková</t>
  </si>
  <si>
    <t>celkem</t>
  </si>
  <si>
    <t>cena</t>
  </si>
  <si>
    <t>kabely</t>
  </si>
  <si>
    <t>Kabel silový Cu, PVC izolace 600V/1kV, -40ºC - +70ºC, 1-CYKY J  3x2,5mm2 odolnost proti šíření plamene dle ČSN EN 60332-1</t>
  </si>
  <si>
    <t>m</t>
  </si>
  <si>
    <t>nn_01</t>
  </si>
  <si>
    <t>úprava stávajícího rozvaděče</t>
  </si>
  <si>
    <t>Jistič C4/1</t>
  </si>
  <si>
    <t>nn_02</t>
  </si>
  <si>
    <t>nn_03</t>
  </si>
  <si>
    <t>nn_04</t>
  </si>
  <si>
    <t>nn_05</t>
  </si>
  <si>
    <t>Požáru odolný kabel 1-CXKH-V180-P30-R 3x2,5</t>
  </si>
  <si>
    <t>Požáru odolný kabel 1-CXKH-V180-P30-R 3x6</t>
  </si>
  <si>
    <t>kus</t>
  </si>
  <si>
    <t>ukončení celoplastových kabelů</t>
  </si>
  <si>
    <t>nn_06</t>
  </si>
  <si>
    <t>montážní materiál</t>
  </si>
  <si>
    <t>nn_07</t>
  </si>
  <si>
    <t>Elektroinstalační trubka KF 09040</t>
  </si>
  <si>
    <t>Kabelové oko Cu 6</t>
  </si>
  <si>
    <t>Kabelové oko Cu do 2,5</t>
  </si>
  <si>
    <t>nn_08</t>
  </si>
  <si>
    <t>Elektroinstalační krabice KSK 125 PO6P se zachováním fukce připožáru</t>
  </si>
  <si>
    <t>nn_09</t>
  </si>
  <si>
    <t>vypínače</t>
  </si>
  <si>
    <t>Upevňovací bod hmoždinkou kovovou</t>
  </si>
  <si>
    <t>dodávky</t>
  </si>
  <si>
    <t>Transformátorý zdroj 230V,50Hz/24Vss SELV  I=15A, 360W, MURR 85353 s doplněnými pojistkami dle údajů výrobce</t>
  </si>
  <si>
    <t>Hlavní vypínač zdroje- otočný vypínač se žlutým ovladačem s uzamykatelnou vypnutou polohou</t>
  </si>
  <si>
    <t>svítidla včetně světelného zdroje</t>
  </si>
  <si>
    <t xml:space="preserve">LED svítidlo s bezpečným napětím 24Vss, 30W IP 65, rozměr svítidla d=900m,š=45mm, h=80mm, TRIPROOF 30W </t>
  </si>
  <si>
    <t>zákon č. 7/2005</t>
  </si>
  <si>
    <t>Recyklační poplatek - za svítidla a světelné zdroje</t>
  </si>
  <si>
    <t>zásuvky</t>
  </si>
  <si>
    <t>nn_10</t>
  </si>
  <si>
    <t>nn_11</t>
  </si>
  <si>
    <t>Zásuvka 24V ss,IP65 5515M-C05525 S</t>
  </si>
  <si>
    <t>ostatní</t>
  </si>
  <si>
    <t>Drobný jednicový materiál, jehož podíl na celkových materiálových nákladech je malý, a proto se nespecifikuje, jako: vývodky spojky vodičové do průžezu 16 mm2. sponky, příchytky, drát vázací a svařovací, spojovací materiál,nýty, elektrody…   5% z nosného materiálu</t>
  </si>
  <si>
    <t>materiál celkem bez DPH</t>
  </si>
  <si>
    <t>nn_12</t>
  </si>
  <si>
    <t>nn_13</t>
  </si>
  <si>
    <t>nn_14</t>
  </si>
  <si>
    <t>Plastový rozvaděč IP 65 pro umístění transformátorového zdroje bězpečného napětí</t>
  </si>
  <si>
    <t>nn_15</t>
  </si>
  <si>
    <t>nn_16</t>
  </si>
  <si>
    <t>Upevňovací bod hmoždinkou PVC</t>
  </si>
  <si>
    <t>Ocelová nosná konstrukce všeobecně</t>
  </si>
  <si>
    <t>kg</t>
  </si>
  <si>
    <t>Plastová lišta vkládací  , včetně koncových a ohybových dílů - 40x40mm</t>
  </si>
  <si>
    <t>nn_17</t>
  </si>
  <si>
    <t>nn_18</t>
  </si>
  <si>
    <t>nn_19</t>
  </si>
  <si>
    <t>Rekonstrukce montážní jámy</t>
  </si>
  <si>
    <t>Montážní jáma - elektroinstalce</t>
  </si>
  <si>
    <t>SÚSPk p.o. - středisko Úněšov</t>
  </si>
  <si>
    <t>nn_20</t>
  </si>
  <si>
    <t>nn_21</t>
  </si>
  <si>
    <t>nn_22</t>
  </si>
  <si>
    <t>nn_23</t>
  </si>
  <si>
    <t>nn_24</t>
  </si>
  <si>
    <t>nn_27</t>
  </si>
  <si>
    <t>nn_28</t>
  </si>
  <si>
    <t>nn_29</t>
  </si>
  <si>
    <t>nn_30</t>
  </si>
  <si>
    <t>nn_31</t>
  </si>
  <si>
    <t>nn_32</t>
  </si>
  <si>
    <t>nn_33</t>
  </si>
  <si>
    <t>nn_34</t>
  </si>
  <si>
    <t>nn_35</t>
  </si>
  <si>
    <t>nn_36</t>
  </si>
  <si>
    <t>nn_37</t>
  </si>
  <si>
    <t>nn_38</t>
  </si>
  <si>
    <t xml:space="preserve">Montáž jističů se zapojením vodičů jednopólových nn do 25 A s krytem   </t>
  </si>
  <si>
    <t xml:space="preserve">Montáž rozvodnic oceloplechových nebo plastových bez zapojení vodičů běžných, hmotnosti do 20 kg   </t>
  </si>
  <si>
    <t>Montáž kabelů měděných bez ukončení uložených v trubkách, zatažených, plných kulatých nebo bezhalogenových (CYKY) počtu a průřezu žil 3x1,5 až 6  mm2</t>
  </si>
  <si>
    <t>Ukončení kabelů smršťovací záklopkou nebo páskou se zapojením bez letování počtu a průřezu žil 3x1,5 až 4mm2</t>
  </si>
  <si>
    <t>Ukončení kabelů smršťovací záklopkou nebo páskou se zapojením bez letování počtu a průřezu žil 3x6mm2</t>
  </si>
  <si>
    <t xml:space="preserve">Montáž kovových nosných a doplňkových konstrukcí se zhotovením profilů ocelových tenkostěnných </t>
  </si>
  <si>
    <t>Montáž trubek elektroinstalačních s nasunutím nebo našroubováním do krabic, plastových ohebných uložených pevně, vnější o přes 23mm do 35mm</t>
  </si>
  <si>
    <t xml:space="preserve">Osazení kotevních prvků  hmoždinek včetně vyvrtání otvorů, pro upevnění elektroinstalací ve stěnách cihelných, vnějšího průměru do 8 mm   </t>
  </si>
  <si>
    <t>Osazení hmoždinek včetně vyvrtání otvoru ve stěnách betonových nebo kamenných průměru do 8 mm</t>
  </si>
  <si>
    <t>HZS</t>
  </si>
  <si>
    <t>Podíl prací jiných profesí ( zámečnické, zednické výpomoce..)</t>
  </si>
  <si>
    <t>hod</t>
  </si>
  <si>
    <t>Práce nezahrnuté v cenících 800-741,46M, zapsané do montážního deníku a potvrzené investorem</t>
  </si>
  <si>
    <t xml:space="preserve">Zakreslení skutečného stavu </t>
  </si>
  <si>
    <t>Měření intenzity osvětlení na pracovišti do 50 svítidel</t>
  </si>
  <si>
    <t xml:space="preserve">Zkoušky a prohlídky elektrických rozvodů a zařízení celková prohlídka a vyhotovení revizní zprávy pro objem montážních prací  do 100 tis. Kč   </t>
  </si>
  <si>
    <t>Montáž lišt a kanálků elektroinstalačních se spojkami, ohyby a rohy s nasunutím do krabic, vkládacích s víčkem šířky 60 mm</t>
  </si>
  <si>
    <t>Montáž zásuvek domovních se zapojením vodičů, šroubové připojení, chráněných v krabici 10/16A, venkovní nebo mokré provedení 2P+PE</t>
  </si>
  <si>
    <t>Montáž rozvodek se zapojením vodičů na svorkovnici nástěnných plastových čtyřhranných pro vodiče do o 6 mm2</t>
  </si>
  <si>
    <t>Montáž spínačů jedno nebo dvoupólových nástěnných se zapojením vodičů pro prostředí venkovní nebo mokré, vypínačů řazení 1 - jednopólových</t>
  </si>
  <si>
    <t>Montáž svítidel průmyslových se zapojením vodičů přisazených 1 zdroj s krytem</t>
  </si>
  <si>
    <t>Montáž transformátorového zdroje do rozvodnice včetně zapojení  1ks</t>
  </si>
  <si>
    <t>montáž celkem bez DPH</t>
  </si>
  <si>
    <t>nn_39</t>
  </si>
  <si>
    <t>nn_40</t>
  </si>
  <si>
    <t>demontáže</t>
  </si>
  <si>
    <t>Demontáž stávající elektroionstalace,  svítidel, zdroje a zásuvek</t>
  </si>
  <si>
    <t>nn_25</t>
  </si>
  <si>
    <t>nn_26</t>
  </si>
  <si>
    <t>projektant:</t>
  </si>
  <si>
    <t>datum:</t>
  </si>
  <si>
    <t>Kód položky</t>
  </si>
  <si>
    <t>Popis</t>
  </si>
  <si>
    <t>Dodávka celkem bez DPH</t>
  </si>
  <si>
    <t>Montáž celkem bez DPH</t>
  </si>
  <si>
    <t>Cena celkem bez DPH</t>
  </si>
  <si>
    <t>PSV800-741, HZS, 46-M.</t>
  </si>
  <si>
    <t xml:space="preserve">elektromontážní práce </t>
  </si>
  <si>
    <t>zařízení staveniště 3,5% z materiálu + montáže</t>
  </si>
  <si>
    <t>Celkem bez DPH</t>
  </si>
  <si>
    <t>DPH 21%</t>
  </si>
  <si>
    <t>celkem včetně DPH</t>
  </si>
  <si>
    <t>P o z n á m k a:</t>
  </si>
  <si>
    <t>Výkaz výměr, dodávek a prací není ani úplný, ani vyčerpávající. Je souhrnný, tzn. že poskytuje</t>
  </si>
  <si>
    <t xml:space="preserve">objednateli ucelený přehled o rozsahu a ceně dodávek a prací. Pokud zhotovitel shledá nezbytně </t>
  </si>
  <si>
    <t xml:space="preserve"> nutným doplnit další položky do souhrnného výkazu, pak lze tak učinit pouze se souhlasem </t>
  </si>
  <si>
    <t>zástupce objednatele a na tuto skutečnost pak zhotovitel upozorní.</t>
  </si>
  <si>
    <t>Nabídku lze odpovědně zpracovat pouze na základě kompletní dokumentace, tzn. ¨průvodní</t>
  </si>
  <si>
    <t>a souhrnné části dokumentace a příslušné textové, výkresové části a výkazů výměru.</t>
  </si>
  <si>
    <t>Ing. J. Vytisk</t>
  </si>
  <si>
    <t>Výkaz výměr a výpis prací</t>
  </si>
  <si>
    <t xml:space="preserve">               montáž</t>
  </si>
</sst>
</file>

<file path=xl/styles.xml><?xml version="1.0" encoding="utf-8"?>
<styleSheet xmlns="http://schemas.openxmlformats.org/spreadsheetml/2006/main">
  <numFmts count="2">
    <numFmt numFmtId="164" formatCode="#,##0.0&quot; Kč&quot;"/>
    <numFmt numFmtId="165" formatCode="#,##0.0\ &quot;Kč&quot;"/>
  </numFmts>
  <fonts count="17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name val="Arial"/>
      <family val="2"/>
      <charset val="238"/>
    </font>
    <font>
      <sz val="7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 CE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6" fillId="0" borderId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/>
    <xf numFmtId="0" fontId="6" fillId="0" borderId="0" applyProtection="0"/>
  </cellStyleXfs>
  <cellXfs count="202">
    <xf numFmtId="0" fontId="0" fillId="0" borderId="0" xfId="0"/>
    <xf numFmtId="0" fontId="1" fillId="0" borderId="0" xfId="0" applyFont="1"/>
    <xf numFmtId="0" fontId="2" fillId="0" borderId="0" xfId="0" applyFont="1" applyFill="1" applyAlignment="1" applyProtection="1">
      <alignment horizontal="left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protection locked="0"/>
    </xf>
    <xf numFmtId="0" fontId="3" fillId="0" borderId="5" xfId="0" applyFont="1" applyFill="1" applyBorder="1" applyProtection="1">
      <protection locked="0"/>
    </xf>
    <xf numFmtId="0" fontId="3" fillId="0" borderId="6" xfId="0" applyFont="1" applyFill="1" applyBorder="1" applyProtection="1">
      <protection locked="0"/>
    </xf>
    <xf numFmtId="0" fontId="3" fillId="0" borderId="9" xfId="0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 applyProtection="1">
      <alignment horizontal="center"/>
      <protection locked="0"/>
    </xf>
    <xf numFmtId="0" fontId="3" fillId="0" borderId="13" xfId="0" applyFont="1" applyFill="1" applyBorder="1" applyAlignment="1" applyProtection="1">
      <alignment horizontal="center"/>
      <protection locked="0"/>
    </xf>
    <xf numFmtId="0" fontId="3" fillId="0" borderId="14" xfId="0" applyFont="1" applyFill="1" applyBorder="1" applyAlignment="1" applyProtection="1">
      <alignment horizontal="center"/>
      <protection locked="0"/>
    </xf>
    <xf numFmtId="0" fontId="2" fillId="0" borderId="4" xfId="0" applyFont="1" applyFill="1" applyBorder="1" applyProtection="1">
      <protection locked="0"/>
    </xf>
    <xf numFmtId="0" fontId="2" fillId="0" borderId="15" xfId="0" applyFont="1" applyFill="1" applyBorder="1" applyProtection="1">
      <protection locked="0"/>
    </xf>
    <xf numFmtId="0" fontId="2" fillId="0" borderId="18" xfId="0" applyFont="1" applyFill="1" applyBorder="1" applyProtection="1">
      <protection locked="0"/>
    </xf>
    <xf numFmtId="0" fontId="2" fillId="0" borderId="20" xfId="0" applyFont="1" applyFill="1" applyBorder="1" applyProtection="1">
      <protection locked="0"/>
    </xf>
    <xf numFmtId="0" fontId="2" fillId="0" borderId="17" xfId="0" applyFont="1" applyFill="1" applyBorder="1" applyProtection="1">
      <protection locked="0"/>
    </xf>
    <xf numFmtId="0" fontId="2" fillId="0" borderId="18" xfId="0" applyNumberFormat="1" applyFont="1" applyFill="1" applyBorder="1" applyAlignment="1" applyProtection="1">
      <alignment horizontal="right" wrapText="1"/>
      <protection locked="0"/>
    </xf>
    <xf numFmtId="0" fontId="2" fillId="0" borderId="17" xfId="0" applyFont="1" applyFill="1" applyBorder="1" applyAlignment="1">
      <alignment wrapText="1"/>
    </xf>
    <xf numFmtId="0" fontId="2" fillId="0" borderId="17" xfId="0" applyFont="1" applyFill="1" applyBorder="1" applyAlignment="1" applyProtection="1">
      <alignment horizontal="right"/>
      <protection locked="0"/>
    </xf>
    <xf numFmtId="0" fontId="1" fillId="0" borderId="20" xfId="0" applyFont="1" applyFill="1" applyBorder="1"/>
    <xf numFmtId="0" fontId="2" fillId="0" borderId="18" xfId="0" applyNumberFormat="1" applyFont="1" applyFill="1" applyBorder="1" applyAlignment="1">
      <alignment horizontal="right"/>
    </xf>
    <xf numFmtId="0" fontId="1" fillId="0" borderId="18" xfId="0" applyFont="1" applyFill="1" applyBorder="1" applyAlignment="1"/>
    <xf numFmtId="0" fontId="1" fillId="0" borderId="28" xfId="0" applyFont="1" applyFill="1" applyBorder="1" applyAlignment="1"/>
    <xf numFmtId="0" fontId="1" fillId="0" borderId="30" xfId="0" applyFont="1" applyFill="1" applyBorder="1" applyAlignment="1"/>
    <xf numFmtId="0" fontId="1" fillId="0" borderId="32" xfId="0" applyFont="1" applyFill="1" applyBorder="1" applyAlignment="1"/>
    <xf numFmtId="0" fontId="1" fillId="0" borderId="15" xfId="0" applyFont="1" applyFill="1" applyBorder="1" applyAlignment="1"/>
    <xf numFmtId="0" fontId="7" fillId="0" borderId="0" xfId="0" applyFont="1" applyFill="1" applyBorder="1" applyAlignment="1"/>
    <xf numFmtId="0" fontId="7" fillId="0" borderId="10" xfId="0" applyFont="1" applyFill="1" applyBorder="1" applyAlignment="1"/>
    <xf numFmtId="0" fontId="1" fillId="0" borderId="1" xfId="0" applyFont="1" applyFill="1" applyBorder="1" applyAlignment="1"/>
    <xf numFmtId="0" fontId="1" fillId="0" borderId="14" xfId="0" applyFont="1" applyFill="1" applyBorder="1" applyAlignment="1"/>
    <xf numFmtId="0" fontId="1" fillId="0" borderId="20" xfId="0" applyFont="1" applyBorder="1"/>
    <xf numFmtId="0" fontId="2" fillId="0" borderId="18" xfId="0" applyFont="1" applyFill="1" applyBorder="1" applyAlignment="1" applyProtection="1">
      <alignment horizontal="left" vertical="center" wrapText="1"/>
    </xf>
    <xf numFmtId="0" fontId="4" fillId="0" borderId="18" xfId="0" applyFont="1" applyFill="1" applyBorder="1" applyAlignment="1" applyProtection="1">
      <alignment horizontal="left" wrapText="1"/>
    </xf>
    <xf numFmtId="0" fontId="1" fillId="0" borderId="18" xfId="0" applyFont="1" applyBorder="1"/>
    <xf numFmtId="0" fontId="2" fillId="0" borderId="18" xfId="0" applyNumberFormat="1" applyFont="1" applyFill="1" applyBorder="1" applyAlignment="1" applyProtection="1">
      <alignment horizontal="left" wrapText="1"/>
    </xf>
    <xf numFmtId="0" fontId="2" fillId="0" borderId="18" xfId="0" applyNumberFormat="1" applyFont="1" applyFill="1" applyBorder="1" applyProtection="1">
      <protection locked="0"/>
    </xf>
    <xf numFmtId="0" fontId="2" fillId="0" borderId="17" xfId="0" applyFont="1" applyFill="1" applyBorder="1"/>
    <xf numFmtId="0" fontId="9" fillId="0" borderId="0" xfId="0" applyFont="1" applyFill="1"/>
    <xf numFmtId="0" fontId="10" fillId="0" borderId="0" xfId="0" applyFont="1" applyFill="1"/>
    <xf numFmtId="0" fontId="11" fillId="0" borderId="0" xfId="0" applyFont="1"/>
    <xf numFmtId="0" fontId="2" fillId="0" borderId="0" xfId="0" applyFont="1" applyFill="1"/>
    <xf numFmtId="0" fontId="2" fillId="0" borderId="0" xfId="0" applyFont="1"/>
    <xf numFmtId="0" fontId="12" fillId="0" borderId="0" xfId="0" applyFont="1"/>
    <xf numFmtId="0" fontId="2" fillId="0" borderId="0" xfId="0" applyFont="1" applyAlignment="1" applyProtection="1"/>
    <xf numFmtId="0" fontId="5" fillId="0" borderId="0" xfId="0" applyFont="1"/>
    <xf numFmtId="14" fontId="2" fillId="0" borderId="0" xfId="0" applyNumberFormat="1" applyFont="1" applyFill="1" applyAlignment="1">
      <alignment horizontal="left"/>
    </xf>
    <xf numFmtId="0" fontId="3" fillId="0" borderId="2" xfId="0" applyFont="1" applyFill="1" applyBorder="1"/>
    <xf numFmtId="0" fontId="3" fillId="0" borderId="3" xfId="0" applyFont="1" applyFill="1" applyBorder="1"/>
    <xf numFmtId="0" fontId="3" fillId="0" borderId="4" xfId="0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3" fillId="0" borderId="45" xfId="0" applyFont="1" applyFill="1" applyBorder="1" applyAlignment="1">
      <alignment wrapText="1"/>
    </xf>
    <xf numFmtId="0" fontId="13" fillId="0" borderId="2" xfId="0" applyFont="1" applyFill="1" applyBorder="1"/>
    <xf numFmtId="0" fontId="13" fillId="0" borderId="3" xfId="0" applyFont="1" applyFill="1" applyBorder="1"/>
    <xf numFmtId="164" fontId="13" fillId="0" borderId="4" xfId="0" applyNumberFormat="1" applyFont="1" applyFill="1" applyBorder="1"/>
    <xf numFmtId="164" fontId="13" fillId="0" borderId="3" xfId="0" applyNumberFormat="1" applyFont="1" applyFill="1" applyBorder="1"/>
    <xf numFmtId="164" fontId="13" fillId="0" borderId="45" xfId="0" applyNumberFormat="1" applyFont="1" applyFill="1" applyBorder="1"/>
    <xf numFmtId="0" fontId="2" fillId="0" borderId="16" xfId="0" applyFont="1" applyFill="1" applyBorder="1" applyAlignment="1">
      <alignment wrapText="1"/>
    </xf>
    <xf numFmtId="165" fontId="2" fillId="0" borderId="18" xfId="0" applyNumberFormat="1" applyFont="1" applyFill="1" applyBorder="1"/>
    <xf numFmtId="165" fontId="2" fillId="0" borderId="17" xfId="0" applyNumberFormat="1" applyFont="1" applyFill="1" applyBorder="1"/>
    <xf numFmtId="165" fontId="2" fillId="0" borderId="40" xfId="0" applyNumberFormat="1" applyFont="1" applyFill="1" applyBorder="1"/>
    <xf numFmtId="0" fontId="2" fillId="0" borderId="16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165" fontId="5" fillId="0" borderId="9" xfId="0" applyNumberFormat="1" applyFont="1" applyFill="1" applyBorder="1"/>
    <xf numFmtId="165" fontId="5" fillId="0" borderId="8" xfId="0" applyNumberFormat="1" applyFont="1" applyFill="1" applyBorder="1"/>
    <xf numFmtId="165" fontId="5" fillId="0" borderId="46" xfId="0" applyNumberFormat="1" applyFont="1" applyFill="1" applyBorder="1"/>
    <xf numFmtId="0" fontId="5" fillId="0" borderId="17" xfId="0" applyFont="1" applyFill="1" applyBorder="1"/>
    <xf numFmtId="165" fontId="5" fillId="0" borderId="18" xfId="0" applyNumberFormat="1" applyFont="1" applyFill="1" applyBorder="1"/>
    <xf numFmtId="165" fontId="5" fillId="0" borderId="40" xfId="0" applyNumberFormat="1" applyFont="1" applyFill="1" applyBorder="1"/>
    <xf numFmtId="0" fontId="2" fillId="0" borderId="11" xfId="0" applyFont="1" applyFill="1" applyBorder="1"/>
    <xf numFmtId="0" fontId="2" fillId="0" borderId="12" xfId="0" applyFont="1" applyFill="1" applyBorder="1"/>
    <xf numFmtId="165" fontId="2" fillId="0" borderId="13" xfId="0" applyNumberFormat="1" applyFont="1" applyFill="1" applyBorder="1"/>
    <xf numFmtId="165" fontId="2" fillId="0" borderId="12" xfId="0" applyNumberFormat="1" applyFont="1" applyFill="1" applyBorder="1"/>
    <xf numFmtId="165" fontId="2" fillId="0" borderId="47" xfId="0" applyNumberFormat="1" applyFont="1" applyFill="1" applyBorder="1"/>
    <xf numFmtId="164" fontId="2" fillId="0" borderId="0" xfId="0" applyNumberFormat="1" applyFont="1" applyFill="1"/>
    <xf numFmtId="0" fontId="5" fillId="0" borderId="0" xfId="0" applyFont="1" applyFill="1"/>
    <xf numFmtId="0" fontId="14" fillId="0" borderId="0" xfId="0" applyFont="1" applyFill="1"/>
    <xf numFmtId="0" fontId="15" fillId="0" borderId="0" xfId="0" applyFont="1" applyBorder="1" applyAlignment="1"/>
    <xf numFmtId="0" fontId="12" fillId="0" borderId="0" xfId="0" applyFont="1" applyBorder="1" applyAlignment="1"/>
    <xf numFmtId="0" fontId="16" fillId="0" borderId="0" xfId="0" applyFont="1" applyFill="1"/>
    <xf numFmtId="0" fontId="3" fillId="0" borderId="2" xfId="0" applyFont="1" applyFill="1" applyBorder="1" applyProtection="1"/>
    <xf numFmtId="0" fontId="3" fillId="0" borderId="3" xfId="0" applyFont="1" applyFill="1" applyBorder="1" applyProtection="1"/>
    <xf numFmtId="0" fontId="3" fillId="0" borderId="4" xfId="0" applyFont="1" applyFill="1" applyBorder="1" applyProtection="1"/>
    <xf numFmtId="0" fontId="3" fillId="0" borderId="4" xfId="0" applyFont="1" applyFill="1" applyBorder="1" applyAlignment="1" applyProtection="1">
      <alignment horizontal="left"/>
    </xf>
    <xf numFmtId="0" fontId="3" fillId="0" borderId="7" xfId="0" applyFont="1" applyFill="1" applyBorder="1" applyProtection="1"/>
    <xf numFmtId="0" fontId="3" fillId="0" borderId="8" xfId="0" applyFont="1" applyFill="1" applyBorder="1" applyProtection="1"/>
    <xf numFmtId="0" fontId="3" fillId="0" borderId="9" xfId="0" applyFont="1" applyFill="1" applyBorder="1" applyProtection="1"/>
    <xf numFmtId="0" fontId="3" fillId="0" borderId="9" xfId="0" applyFont="1" applyFill="1" applyBorder="1" applyAlignment="1" applyProtection="1">
      <alignment horizontal="left"/>
    </xf>
    <xf numFmtId="0" fontId="3" fillId="0" borderId="9" xfId="0" applyFont="1" applyFill="1" applyBorder="1" applyAlignment="1" applyProtection="1">
      <alignment horizontal="center"/>
    </xf>
    <xf numFmtId="0" fontId="3" fillId="0" borderId="11" xfId="0" applyFont="1" applyFill="1" applyBorder="1" applyProtection="1"/>
    <xf numFmtId="0" fontId="3" fillId="0" borderId="12" xfId="0" applyFont="1" applyFill="1" applyBorder="1" applyProtection="1"/>
    <xf numFmtId="0" fontId="3" fillId="0" borderId="13" xfId="0" applyFont="1" applyFill="1" applyBorder="1" applyProtection="1"/>
    <xf numFmtId="0" fontId="3" fillId="0" borderId="13" xfId="0" applyFont="1" applyFill="1" applyBorder="1" applyAlignment="1" applyProtection="1">
      <alignment horizontal="center"/>
    </xf>
    <xf numFmtId="0" fontId="2" fillId="0" borderId="2" xfId="0" applyFont="1" applyFill="1" applyBorder="1" applyProtection="1"/>
    <xf numFmtId="0" fontId="2" fillId="0" borderId="3" xfId="0" applyFont="1" applyFill="1" applyBorder="1" applyProtection="1"/>
    <xf numFmtId="0" fontId="2" fillId="0" borderId="4" xfId="0" applyFont="1" applyFill="1" applyBorder="1" applyProtection="1"/>
    <xf numFmtId="0" fontId="4" fillId="0" borderId="4" xfId="0" applyFont="1" applyFill="1" applyBorder="1" applyAlignment="1" applyProtection="1">
      <alignment horizontal="left"/>
    </xf>
    <xf numFmtId="0" fontId="5" fillId="0" borderId="16" xfId="0" applyFont="1" applyFill="1" applyBorder="1" applyProtection="1"/>
    <xf numFmtId="0" fontId="2" fillId="0" borderId="17" xfId="0" applyFont="1" applyFill="1" applyBorder="1" applyProtection="1"/>
    <xf numFmtId="0" fontId="2" fillId="0" borderId="18" xfId="0" applyFont="1" applyFill="1" applyBorder="1" applyProtection="1"/>
    <xf numFmtId="0" fontId="4" fillId="0" borderId="18" xfId="0" applyFont="1" applyFill="1" applyBorder="1" applyAlignment="1" applyProtection="1">
      <alignment horizontal="left"/>
    </xf>
    <xf numFmtId="0" fontId="2" fillId="0" borderId="16" xfId="0" applyFont="1" applyFill="1" applyBorder="1" applyProtection="1"/>
    <xf numFmtId="0" fontId="2" fillId="0" borderId="18" xfId="0" applyFont="1" applyFill="1" applyBorder="1" applyAlignment="1" applyProtection="1">
      <alignment horizontal="center"/>
    </xf>
    <xf numFmtId="0" fontId="1" fillId="0" borderId="18" xfId="0" applyFont="1" applyFill="1" applyBorder="1" applyAlignment="1" applyProtection="1"/>
    <xf numFmtId="0" fontId="1" fillId="0" borderId="18" xfId="0" applyFont="1" applyFill="1" applyBorder="1" applyAlignment="1" applyProtection="1">
      <alignment horizontal="right"/>
    </xf>
    <xf numFmtId="0" fontId="2" fillId="0" borderId="18" xfId="0" applyFont="1" applyFill="1" applyBorder="1" applyAlignment="1" applyProtection="1">
      <alignment horizontal="center" wrapText="1"/>
    </xf>
    <xf numFmtId="0" fontId="6" fillId="0" borderId="18" xfId="0" applyFont="1" applyFill="1" applyBorder="1" applyAlignment="1" applyProtection="1">
      <alignment horizontal="left" wrapText="1"/>
    </xf>
    <xf numFmtId="0" fontId="1" fillId="0" borderId="18" xfId="0" applyFont="1" applyFill="1" applyBorder="1" applyProtection="1"/>
    <xf numFmtId="0" fontId="1" fillId="0" borderId="18" xfId="0" applyNumberFormat="1" applyFont="1" applyFill="1" applyBorder="1" applyProtection="1"/>
    <xf numFmtId="0" fontId="5" fillId="0" borderId="17" xfId="0" applyFont="1" applyFill="1" applyBorder="1" applyProtection="1"/>
    <xf numFmtId="0" fontId="4" fillId="0" borderId="19" xfId="0" applyFont="1" applyFill="1" applyBorder="1" applyAlignment="1" applyProtection="1">
      <alignment horizontal="left"/>
    </xf>
    <xf numFmtId="0" fontId="2" fillId="0" borderId="17" xfId="0" applyFont="1" applyFill="1" applyBorder="1" applyAlignment="1" applyProtection="1">
      <alignment wrapText="1"/>
    </xf>
    <xf numFmtId="0" fontId="2" fillId="0" borderId="18" xfId="1" applyNumberFormat="1" applyFont="1" applyFill="1" applyBorder="1" applyAlignment="1" applyProtection="1">
      <alignment wrapText="1"/>
    </xf>
    <xf numFmtId="0" fontId="7" fillId="0" borderId="16" xfId="0" applyFont="1" applyFill="1" applyBorder="1" applyProtection="1"/>
    <xf numFmtId="0" fontId="1" fillId="0" borderId="17" xfId="0" applyFont="1" applyFill="1" applyBorder="1" applyProtection="1"/>
    <xf numFmtId="0" fontId="8" fillId="0" borderId="18" xfId="0" applyFont="1" applyFill="1" applyBorder="1" applyAlignment="1" applyProtection="1">
      <alignment wrapText="1"/>
    </xf>
    <xf numFmtId="0" fontId="2" fillId="0" borderId="17" xfId="0" applyFont="1" applyFill="1" applyBorder="1" applyAlignment="1" applyProtection="1">
      <alignment horizontal="left"/>
    </xf>
    <xf numFmtId="0" fontId="2" fillId="0" borderId="17" xfId="0" applyFont="1" applyFill="1" applyBorder="1" applyAlignment="1" applyProtection="1">
      <alignment horizontal="right"/>
    </xf>
    <xf numFmtId="0" fontId="8" fillId="0" borderId="17" xfId="0" applyFont="1" applyFill="1" applyBorder="1" applyAlignment="1" applyProtection="1">
      <alignment wrapText="1"/>
    </xf>
    <xf numFmtId="0" fontId="2" fillId="0" borderId="17" xfId="0" applyFont="1" applyFill="1" applyBorder="1" applyAlignment="1" applyProtection="1"/>
    <xf numFmtId="0" fontId="2" fillId="0" borderId="18" xfId="0" applyFont="1" applyFill="1" applyBorder="1" applyAlignment="1" applyProtection="1">
      <alignment horizontal="left"/>
    </xf>
    <xf numFmtId="0" fontId="2" fillId="0" borderId="18" xfId="0" applyNumberFormat="1" applyFont="1" applyFill="1" applyBorder="1" applyAlignment="1" applyProtection="1">
      <alignment horizontal="right"/>
    </xf>
    <xf numFmtId="0" fontId="4" fillId="0" borderId="36" xfId="0" applyFont="1" applyFill="1" applyBorder="1" applyAlignment="1" applyProtection="1">
      <alignment horizontal="center"/>
    </xf>
    <xf numFmtId="0" fontId="2" fillId="0" borderId="41" xfId="0" applyFont="1" applyFill="1" applyBorder="1" applyProtection="1"/>
    <xf numFmtId="0" fontId="4" fillId="0" borderId="42" xfId="6" applyFont="1" applyFill="1" applyBorder="1" applyAlignment="1" applyProtection="1">
      <alignment horizontal="center"/>
    </xf>
    <xf numFmtId="0" fontId="6" fillId="0" borderId="43" xfId="1" applyFont="1" applyFill="1" applyBorder="1" applyAlignment="1" applyProtection="1">
      <alignment wrapText="1"/>
    </xf>
    <xf numFmtId="0" fontId="2" fillId="0" borderId="44" xfId="0" applyFont="1" applyFill="1" applyBorder="1" applyAlignment="1" applyProtection="1">
      <alignment horizontal="center"/>
    </xf>
    <xf numFmtId="0" fontId="4" fillId="0" borderId="21" xfId="0" applyFont="1" applyFill="1" applyBorder="1" applyAlignment="1" applyProtection="1">
      <alignment wrapText="1"/>
    </xf>
    <xf numFmtId="0" fontId="4" fillId="0" borderId="35" xfId="0" applyFont="1" applyFill="1" applyBorder="1" applyAlignment="1" applyProtection="1">
      <alignment horizontal="left"/>
    </xf>
    <xf numFmtId="0" fontId="4" fillId="0" borderId="17" xfId="0" applyNumberFormat="1" applyFont="1" applyFill="1" applyBorder="1" applyAlignment="1" applyProtection="1">
      <alignment horizontal="right"/>
    </xf>
    <xf numFmtId="0" fontId="2" fillId="0" borderId="19" xfId="0" applyFont="1" applyFill="1" applyBorder="1" applyAlignment="1" applyProtection="1">
      <alignment horizontal="center"/>
    </xf>
    <xf numFmtId="0" fontId="8" fillId="0" borderId="19" xfId="0" applyFont="1" applyFill="1" applyBorder="1" applyAlignment="1" applyProtection="1">
      <alignment wrapText="1"/>
    </xf>
    <xf numFmtId="0" fontId="2" fillId="0" borderId="18" xfId="0" applyNumberFormat="1" applyFont="1" applyFill="1" applyBorder="1" applyProtection="1"/>
    <xf numFmtId="0" fontId="4" fillId="0" borderId="25" xfId="0" applyFont="1" applyFill="1" applyBorder="1" applyAlignment="1" applyProtection="1">
      <alignment horizontal="center"/>
    </xf>
    <xf numFmtId="0" fontId="1" fillId="0" borderId="18" xfId="0" applyFont="1" applyFill="1" applyBorder="1" applyAlignment="1" applyProtection="1">
      <alignment wrapText="1"/>
    </xf>
    <xf numFmtId="0" fontId="2" fillId="0" borderId="18" xfId="0" applyFont="1" applyFill="1" applyBorder="1" applyAlignment="1" applyProtection="1">
      <alignment horizontal="left" wrapText="1"/>
    </xf>
    <xf numFmtId="0" fontId="1" fillId="0" borderId="18" xfId="0" applyFont="1" applyFill="1" applyBorder="1" applyAlignment="1" applyProtection="1">
      <alignment horizontal="center"/>
    </xf>
    <xf numFmtId="0" fontId="2" fillId="0" borderId="17" xfId="0" applyNumberFormat="1" applyFont="1" applyFill="1" applyBorder="1" applyAlignment="1" applyProtection="1">
      <alignment horizontal="right"/>
    </xf>
    <xf numFmtId="0" fontId="4" fillId="0" borderId="18" xfId="0" applyFont="1" applyFill="1" applyBorder="1" applyAlignment="1" applyProtection="1">
      <alignment wrapText="1"/>
    </xf>
    <xf numFmtId="0" fontId="2" fillId="0" borderId="18" xfId="4" applyFont="1" applyFill="1" applyBorder="1" applyAlignment="1" applyProtection="1">
      <alignment horizontal="center"/>
    </xf>
    <xf numFmtId="0" fontId="2" fillId="0" borderId="18" xfId="1" applyNumberFormat="1" applyFont="1" applyFill="1" applyBorder="1" applyProtection="1"/>
    <xf numFmtId="0" fontId="2" fillId="0" borderId="24" xfId="3" applyFont="1" applyFill="1" applyBorder="1" applyAlignment="1" applyProtection="1">
      <alignment horizontal="center"/>
    </xf>
    <xf numFmtId="0" fontId="2" fillId="0" borderId="18" xfId="0" applyFont="1" applyFill="1" applyBorder="1" applyAlignment="1" applyProtection="1">
      <alignment wrapText="1"/>
    </xf>
    <xf numFmtId="0" fontId="2" fillId="0" borderId="17" xfId="0" applyFont="1" applyFill="1" applyBorder="1" applyAlignment="1" applyProtection="1">
      <alignment horizontal="center"/>
    </xf>
    <xf numFmtId="0" fontId="7" fillId="0" borderId="16" xfId="0" applyFont="1" applyFill="1" applyBorder="1" applyAlignment="1" applyProtection="1"/>
    <xf numFmtId="0" fontId="1" fillId="0" borderId="17" xfId="0" applyFont="1" applyFill="1" applyBorder="1" applyAlignment="1" applyProtection="1"/>
    <xf numFmtId="0" fontId="1" fillId="0" borderId="16" xfId="0" applyFont="1" applyFill="1" applyBorder="1" applyAlignment="1" applyProtection="1"/>
    <xf numFmtId="0" fontId="2" fillId="0" borderId="17" xfId="0" applyNumberFormat="1" applyFont="1" applyFill="1" applyBorder="1" applyAlignment="1" applyProtection="1"/>
    <xf numFmtId="0" fontId="2" fillId="0" borderId="18" xfId="0" applyFont="1" applyFill="1" applyBorder="1" applyAlignment="1" applyProtection="1"/>
    <xf numFmtId="0" fontId="2" fillId="0" borderId="18" xfId="0" applyNumberFormat="1" applyFont="1" applyFill="1" applyBorder="1" applyAlignment="1" applyProtection="1"/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38" xfId="0" applyNumberFormat="1" applyFont="1" applyFill="1" applyBorder="1" applyAlignment="1" applyProtection="1"/>
    <xf numFmtId="0" fontId="2" fillId="0" borderId="9" xfId="0" applyFont="1" applyFill="1" applyBorder="1" applyAlignment="1" applyProtection="1">
      <alignment horizontal="center" wrapText="1"/>
    </xf>
    <xf numFmtId="0" fontId="8" fillId="0" borderId="9" xfId="0" applyFont="1" applyFill="1" applyBorder="1" applyAlignment="1" applyProtection="1">
      <alignment wrapText="1"/>
    </xf>
    <xf numFmtId="0" fontId="2" fillId="0" borderId="26" xfId="0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right"/>
    </xf>
    <xf numFmtId="0" fontId="1" fillId="0" borderId="31" xfId="0" applyFont="1" applyFill="1" applyBorder="1" applyAlignment="1" applyProtection="1"/>
    <xf numFmtId="0" fontId="1" fillId="0" borderId="32" xfId="0" applyFont="1" applyFill="1" applyBorder="1" applyAlignment="1" applyProtection="1"/>
    <xf numFmtId="0" fontId="7" fillId="0" borderId="33" xfId="0" applyFont="1" applyFill="1" applyBorder="1" applyAlignment="1" applyProtection="1"/>
    <xf numFmtId="0" fontId="7" fillId="0" borderId="0" xfId="0" applyFont="1" applyFill="1" applyBorder="1" applyAlignment="1" applyProtection="1"/>
    <xf numFmtId="0" fontId="1" fillId="0" borderId="34" xfId="0" applyFont="1" applyFill="1" applyBorder="1" applyAlignment="1" applyProtection="1"/>
    <xf numFmtId="0" fontId="1" fillId="0" borderId="1" xfId="0" applyFont="1" applyFill="1" applyBorder="1" applyAlignment="1" applyProtection="1"/>
    <xf numFmtId="0" fontId="2" fillId="0" borderId="0" xfId="0" applyFont="1" applyFill="1" applyAlignment="1" applyProtection="1">
      <alignment horizontal="left"/>
    </xf>
    <xf numFmtId="0" fontId="1" fillId="0" borderId="0" xfId="0" applyFont="1" applyProtection="1"/>
    <xf numFmtId="0" fontId="2" fillId="0" borderId="0" xfId="0" applyFont="1" applyFill="1" applyProtection="1"/>
    <xf numFmtId="0" fontId="2" fillId="0" borderId="0" xfId="0" applyFont="1" applyFill="1" applyAlignment="1" applyProtection="1"/>
    <xf numFmtId="0" fontId="2" fillId="0" borderId="1" xfId="0" applyFont="1" applyFill="1" applyBorder="1" applyAlignment="1" applyProtection="1">
      <alignment horizontal="left" wrapText="1"/>
    </xf>
    <xf numFmtId="0" fontId="2" fillId="0" borderId="18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9" xfId="2" applyFont="1" applyFill="1" applyBorder="1" applyAlignment="1" applyProtection="1">
      <alignment horizontal="center"/>
    </xf>
    <xf numFmtId="0" fontId="2" fillId="0" borderId="19" xfId="0" applyNumberFormat="1" applyFont="1" applyFill="1" applyBorder="1" applyAlignment="1" applyProtection="1"/>
    <xf numFmtId="0" fontId="2" fillId="0" borderId="22" xfId="0" applyFont="1" applyFill="1" applyBorder="1" applyAlignment="1" applyProtection="1">
      <alignment horizontal="center"/>
    </xf>
    <xf numFmtId="0" fontId="4" fillId="0" borderId="23" xfId="0" applyFont="1" applyFill="1" applyBorder="1" applyAlignment="1" applyProtection="1">
      <alignment horizontal="center"/>
    </xf>
    <xf numFmtId="0" fontId="2" fillId="0" borderId="37" xfId="0" applyFont="1" applyFill="1" applyBorder="1" applyAlignment="1" applyProtection="1">
      <alignment horizontal="center"/>
    </xf>
    <xf numFmtId="0" fontId="2" fillId="0" borderId="39" xfId="0" applyFont="1" applyFill="1" applyBorder="1" applyAlignment="1" applyProtection="1">
      <alignment horizontal="left"/>
    </xf>
    <xf numFmtId="0" fontId="1" fillId="0" borderId="18" xfId="0" applyFont="1" applyBorder="1" applyProtection="1"/>
    <xf numFmtId="0" fontId="2" fillId="0" borderId="23" xfId="0" applyFont="1" applyFill="1" applyBorder="1" applyAlignment="1" applyProtection="1">
      <alignment horizontal="center"/>
    </xf>
    <xf numFmtId="0" fontId="2" fillId="0" borderId="25" xfId="4" applyFont="1" applyFill="1" applyBorder="1" applyAlignment="1" applyProtection="1">
      <alignment horizontal="center"/>
    </xf>
    <xf numFmtId="0" fontId="3" fillId="0" borderId="18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/>
    </xf>
    <xf numFmtId="0" fontId="1" fillId="0" borderId="17" xfId="0" applyFont="1" applyFill="1" applyBorder="1" applyAlignment="1" applyProtection="1">
      <alignment wrapText="1"/>
    </xf>
    <xf numFmtId="0" fontId="1" fillId="0" borderId="27" xfId="0" applyFont="1" applyFill="1" applyBorder="1" applyAlignment="1" applyProtection="1"/>
    <xf numFmtId="0" fontId="1" fillId="0" borderId="28" xfId="0" applyFont="1" applyFill="1" applyBorder="1" applyAlignment="1" applyProtection="1"/>
    <xf numFmtId="0" fontId="1" fillId="0" borderId="29" xfId="0" applyFont="1" applyFill="1" applyBorder="1" applyAlignment="1" applyProtection="1"/>
    <xf numFmtId="0" fontId="2" fillId="0" borderId="18" xfId="0" applyNumberFormat="1" applyFont="1" applyFill="1" applyBorder="1" applyAlignment="1" applyProtection="1">
      <alignment horizontal="right"/>
      <protection locked="0"/>
    </xf>
    <xf numFmtId="0" fontId="2" fillId="0" borderId="17" xfId="0" applyNumberFormat="1" applyFont="1" applyFill="1" applyBorder="1" applyAlignment="1" applyProtection="1">
      <alignment horizontal="right"/>
      <protection locked="0"/>
    </xf>
    <xf numFmtId="0" fontId="1" fillId="0" borderId="18" xfId="0" applyFont="1" applyFill="1" applyBorder="1" applyAlignment="1" applyProtection="1">
      <protection locked="0"/>
    </xf>
    <xf numFmtId="0" fontId="1" fillId="0" borderId="32" xfId="0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protection locked="0"/>
    </xf>
    <xf numFmtId="0" fontId="1" fillId="0" borderId="1" xfId="0" applyFont="1" applyFill="1" applyBorder="1" applyAlignment="1" applyProtection="1">
      <protection locked="0"/>
    </xf>
    <xf numFmtId="0" fontId="1" fillId="0" borderId="0" xfId="0" applyFont="1" applyFill="1" applyProtection="1"/>
    <xf numFmtId="0" fontId="1" fillId="0" borderId="18" xfId="0" applyNumberFormat="1" applyFont="1" applyFill="1" applyBorder="1" applyProtection="1">
      <protection locked="0"/>
    </xf>
    <xf numFmtId="0" fontId="2" fillId="0" borderId="18" xfId="0" applyNumberFormat="1" applyFont="1" applyFill="1" applyBorder="1" applyAlignment="1" applyProtection="1">
      <protection locked="0"/>
    </xf>
    <xf numFmtId="0" fontId="1" fillId="0" borderId="0" xfId="0" applyFont="1" applyFill="1" applyProtection="1">
      <protection locked="0"/>
    </xf>
    <xf numFmtId="0" fontId="4" fillId="0" borderId="40" xfId="5" applyNumberFormat="1" applyFont="1" applyFill="1" applyBorder="1" applyAlignment="1" applyProtection="1">
      <alignment wrapText="1"/>
      <protection locked="0"/>
    </xf>
    <xf numFmtId="0" fontId="4" fillId="0" borderId="18" xfId="0" applyNumberFormat="1" applyFont="1" applyFill="1" applyBorder="1" applyAlignment="1" applyProtection="1">
      <alignment horizontal="right"/>
      <protection locked="0"/>
    </xf>
    <xf numFmtId="0" fontId="2" fillId="0" borderId="38" xfId="0" applyNumberFormat="1" applyFont="1" applyFill="1" applyBorder="1" applyAlignment="1" applyProtection="1">
      <alignment horizontal="right"/>
      <protection locked="0"/>
    </xf>
    <xf numFmtId="0" fontId="2" fillId="0" borderId="9" xfId="0" applyNumberFormat="1" applyFont="1" applyFill="1" applyBorder="1" applyAlignment="1" applyProtection="1">
      <alignment horizontal="right"/>
      <protection locked="0"/>
    </xf>
    <xf numFmtId="0" fontId="1" fillId="0" borderId="20" xfId="0" applyFont="1" applyFill="1" applyBorder="1" applyProtection="1">
      <protection locked="0"/>
    </xf>
    <xf numFmtId="0" fontId="1" fillId="0" borderId="15" xfId="0" applyFont="1" applyFill="1" applyBorder="1" applyAlignment="1" applyProtection="1">
      <protection locked="0"/>
    </xf>
    <xf numFmtId="0" fontId="7" fillId="0" borderId="10" xfId="0" applyFont="1" applyFill="1" applyBorder="1" applyAlignment="1" applyProtection="1">
      <protection locked="0"/>
    </xf>
    <xf numFmtId="0" fontId="1" fillId="0" borderId="14" xfId="0" applyFont="1" applyFill="1" applyBorder="1" applyAlignment="1" applyProtection="1">
      <protection locked="0"/>
    </xf>
  </cellXfs>
  <cellStyles count="7">
    <cellStyle name="normální" xfId="0" builtinId="0"/>
    <cellStyle name="normální 11" xfId="4"/>
    <cellStyle name="Normální 2" xfId="5"/>
    <cellStyle name="normální 20" xfId="6"/>
    <cellStyle name="normální 6" xfId="2"/>
    <cellStyle name="normální 9" xfId="3"/>
    <cellStyle name="normální_Lis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0"/>
  <sheetViews>
    <sheetView tabSelected="1" topLeftCell="A10" workbookViewId="0">
      <selection activeCell="D16" sqref="D16"/>
    </sheetView>
  </sheetViews>
  <sheetFormatPr defaultRowHeight="12.75"/>
  <cols>
    <col min="1" max="1" width="18.140625" style="1" customWidth="1"/>
    <col min="2" max="2" width="36.85546875" style="1" customWidth="1"/>
    <col min="3" max="3" width="16.7109375" style="1" customWidth="1"/>
    <col min="4" max="4" width="14.42578125" style="1" customWidth="1"/>
    <col min="5" max="5" width="14.85546875" style="1" customWidth="1"/>
    <col min="6" max="16384" width="9.140625" style="1"/>
  </cols>
  <sheetData>
    <row r="1" spans="1:5" ht="18">
      <c r="A1" s="37" t="s">
        <v>132</v>
      </c>
      <c r="B1" s="38"/>
      <c r="C1" s="38"/>
      <c r="D1" s="38"/>
      <c r="E1" s="38"/>
    </row>
    <row r="2" spans="1:5" ht="18">
      <c r="A2" s="37"/>
      <c r="B2" s="39"/>
      <c r="C2" s="38"/>
      <c r="D2" s="38"/>
      <c r="E2" s="38"/>
    </row>
    <row r="3" spans="1:5">
      <c r="A3" s="3"/>
      <c r="B3" s="3"/>
      <c r="C3" s="40"/>
      <c r="D3" s="40"/>
      <c r="E3" s="40"/>
    </row>
    <row r="4" spans="1:5">
      <c r="A4" s="41" t="s">
        <v>0</v>
      </c>
      <c r="B4" s="1" t="s">
        <v>62</v>
      </c>
      <c r="C4" s="42"/>
      <c r="D4" s="41"/>
      <c r="E4" s="40"/>
    </row>
    <row r="5" spans="1:5">
      <c r="A5" s="41"/>
      <c r="B5" s="4" t="s">
        <v>64</v>
      </c>
      <c r="C5" s="42"/>
      <c r="D5" s="41"/>
      <c r="E5" s="40"/>
    </row>
    <row r="6" spans="1:5">
      <c r="C6" s="42"/>
      <c r="D6" s="41"/>
      <c r="E6" s="40"/>
    </row>
    <row r="7" spans="1:5">
      <c r="A7" s="43" t="s">
        <v>1</v>
      </c>
      <c r="B7" s="2" t="s">
        <v>63</v>
      </c>
      <c r="C7" s="42"/>
      <c r="D7" s="40"/>
      <c r="E7" s="40"/>
    </row>
    <row r="8" spans="1:5">
      <c r="A8" s="43"/>
      <c r="C8" s="42"/>
      <c r="D8" s="40"/>
      <c r="E8" s="40"/>
    </row>
    <row r="9" spans="1:5">
      <c r="A9" s="41" t="s">
        <v>111</v>
      </c>
      <c r="B9" s="40" t="s">
        <v>131</v>
      </c>
      <c r="C9" s="40"/>
      <c r="D9" s="42"/>
      <c r="E9" s="42"/>
    </row>
    <row r="10" spans="1:5">
      <c r="A10" s="44"/>
      <c r="B10" s="41"/>
      <c r="C10" s="42"/>
      <c r="D10" s="42"/>
      <c r="E10" s="42"/>
    </row>
    <row r="11" spans="1:5">
      <c r="A11" s="40" t="s">
        <v>112</v>
      </c>
      <c r="B11" s="45">
        <v>44097</v>
      </c>
      <c r="C11" s="40"/>
      <c r="D11" s="42"/>
      <c r="E11" s="40"/>
    </row>
    <row r="12" spans="1:5">
      <c r="A12" s="40"/>
      <c r="B12" s="45"/>
      <c r="C12" s="40"/>
      <c r="D12" s="42"/>
      <c r="E12" s="40"/>
    </row>
    <row r="13" spans="1:5" ht="13.5" thickBot="1">
      <c r="A13" s="38"/>
      <c r="B13" s="38"/>
      <c r="C13" s="38"/>
      <c r="D13" s="38"/>
      <c r="E13" s="38"/>
    </row>
    <row r="14" spans="1:5" ht="23.25" thickBot="1">
      <c r="A14" s="46" t="s">
        <v>113</v>
      </c>
      <c r="B14" s="47" t="s">
        <v>114</v>
      </c>
      <c r="C14" s="48" t="s">
        <v>115</v>
      </c>
      <c r="D14" s="49" t="s">
        <v>116</v>
      </c>
      <c r="E14" s="50" t="s">
        <v>117</v>
      </c>
    </row>
    <row r="15" spans="1:5">
      <c r="A15" s="51"/>
      <c r="B15" s="52"/>
      <c r="C15" s="53"/>
      <c r="D15" s="54"/>
      <c r="E15" s="55"/>
    </row>
    <row r="16" spans="1:5" ht="25.5">
      <c r="A16" s="56" t="s">
        <v>118</v>
      </c>
      <c r="B16" s="36" t="s">
        <v>119</v>
      </c>
      <c r="C16" s="57">
        <f>materiál!G56</f>
        <v>0</v>
      </c>
      <c r="D16" s="58">
        <f>montáž!G61</f>
        <v>0</v>
      </c>
      <c r="E16" s="59">
        <f>C16+D16</f>
        <v>0</v>
      </c>
    </row>
    <row r="17" spans="1:5" ht="25.5">
      <c r="A17" s="60"/>
      <c r="B17" s="17" t="s">
        <v>120</v>
      </c>
      <c r="C17" s="57">
        <v>0</v>
      </c>
      <c r="D17" s="58">
        <v>0</v>
      </c>
      <c r="E17" s="59">
        <f>C17+D17</f>
        <v>0</v>
      </c>
    </row>
    <row r="18" spans="1:5">
      <c r="A18" s="60"/>
      <c r="B18" s="36"/>
      <c r="C18" s="57"/>
      <c r="D18" s="58"/>
      <c r="E18" s="59"/>
    </row>
    <row r="19" spans="1:5">
      <c r="A19" s="61"/>
      <c r="B19" s="62" t="s">
        <v>121</v>
      </c>
      <c r="C19" s="63">
        <f>SUM(C16:C18)</f>
        <v>0</v>
      </c>
      <c r="D19" s="64">
        <f>SUM(D16:D18)</f>
        <v>0</v>
      </c>
      <c r="E19" s="65">
        <f>SUM(E16:E18)</f>
        <v>0</v>
      </c>
    </row>
    <row r="20" spans="1:5">
      <c r="A20" s="60"/>
      <c r="B20" s="66" t="s">
        <v>122</v>
      </c>
      <c r="C20" s="67">
        <f>C19*0.21</f>
        <v>0</v>
      </c>
      <c r="D20" s="67">
        <f t="shared" ref="D20:E20" si="0">D19*0.21</f>
        <v>0</v>
      </c>
      <c r="E20" s="68">
        <f t="shared" si="0"/>
        <v>0</v>
      </c>
    </row>
    <row r="21" spans="1:5">
      <c r="A21" s="60"/>
      <c r="B21" s="66" t="s">
        <v>123</v>
      </c>
      <c r="C21" s="67">
        <f>SUM(C19:C20)</f>
        <v>0</v>
      </c>
      <c r="D21" s="67">
        <f t="shared" ref="D21:E21" si="1">SUM(D19:D20)</f>
        <v>0</v>
      </c>
      <c r="E21" s="68">
        <f t="shared" si="1"/>
        <v>0</v>
      </c>
    </row>
    <row r="22" spans="1:5" ht="13.5" thickBot="1">
      <c r="A22" s="69"/>
      <c r="B22" s="70"/>
      <c r="C22" s="71"/>
      <c r="D22" s="72"/>
      <c r="E22" s="73"/>
    </row>
    <row r="23" spans="1:5">
      <c r="A23" s="40"/>
      <c r="B23" s="40"/>
      <c r="C23" s="40"/>
      <c r="D23" s="40"/>
      <c r="E23" s="40"/>
    </row>
    <row r="24" spans="1:5">
      <c r="A24" s="40"/>
      <c r="B24" s="40"/>
      <c r="C24" s="74"/>
      <c r="D24" s="74"/>
      <c r="E24" s="74"/>
    </row>
    <row r="25" spans="1:5">
      <c r="A25" s="75"/>
      <c r="B25" s="75"/>
      <c r="C25" s="75"/>
      <c r="D25" s="75"/>
      <c r="E25" s="40"/>
    </row>
    <row r="26" spans="1:5">
      <c r="A26" s="40"/>
      <c r="B26" s="40"/>
      <c r="C26" s="40"/>
      <c r="D26" s="40"/>
      <c r="E26" s="40"/>
    </row>
    <row r="27" spans="1:5">
      <c r="A27" s="40"/>
      <c r="B27" s="40"/>
      <c r="C27" s="40"/>
      <c r="D27" s="40"/>
      <c r="E27" s="40"/>
    </row>
    <row r="28" spans="1:5">
      <c r="A28" s="40"/>
      <c r="B28" s="40"/>
      <c r="C28" s="40"/>
      <c r="D28" s="40"/>
      <c r="E28" s="40"/>
    </row>
    <row r="29" spans="1:5" ht="15.75">
      <c r="A29" s="76" t="s">
        <v>124</v>
      </c>
      <c r="B29" s="40"/>
      <c r="C29" s="40"/>
      <c r="D29" s="40"/>
      <c r="E29" s="40"/>
    </row>
    <row r="30" spans="1:5">
      <c r="A30" s="75"/>
      <c r="B30" s="40"/>
      <c r="C30" s="40"/>
      <c r="D30" s="40"/>
      <c r="E30" s="40"/>
    </row>
    <row r="31" spans="1:5">
      <c r="A31" s="77"/>
      <c r="B31" s="78"/>
      <c r="C31" s="40"/>
      <c r="D31" s="40"/>
      <c r="E31" s="40"/>
    </row>
    <row r="32" spans="1:5">
      <c r="A32" s="78" t="s">
        <v>125</v>
      </c>
      <c r="B32" s="40"/>
      <c r="C32" s="40"/>
      <c r="D32" s="40"/>
      <c r="E32" s="42"/>
    </row>
    <row r="33" spans="1:5">
      <c r="A33" s="78" t="s">
        <v>126</v>
      </c>
      <c r="B33" s="42"/>
      <c r="C33" s="42"/>
      <c r="D33" s="42"/>
      <c r="E33" s="42"/>
    </row>
    <row r="34" spans="1:5">
      <c r="A34" s="78" t="s">
        <v>127</v>
      </c>
      <c r="B34" s="40"/>
      <c r="C34" s="40"/>
      <c r="D34" s="40"/>
      <c r="E34" s="42"/>
    </row>
    <row r="35" spans="1:5">
      <c r="A35" s="78" t="s">
        <v>128</v>
      </c>
      <c r="B35" s="40"/>
      <c r="C35" s="40"/>
      <c r="D35" s="40"/>
      <c r="E35" s="42"/>
    </row>
    <row r="36" spans="1:5">
      <c r="A36" s="78"/>
      <c r="B36" s="40"/>
      <c r="C36" s="40"/>
      <c r="D36" s="40"/>
      <c r="E36" s="42"/>
    </row>
    <row r="37" spans="1:5" ht="15">
      <c r="A37" s="78" t="s">
        <v>129</v>
      </c>
      <c r="B37" s="79"/>
      <c r="C37" s="40"/>
      <c r="D37" s="40"/>
      <c r="E37" s="42"/>
    </row>
    <row r="38" spans="1:5">
      <c r="A38" s="78" t="s">
        <v>130</v>
      </c>
      <c r="B38" s="42"/>
      <c r="C38" s="42"/>
      <c r="D38" s="42"/>
      <c r="E38" s="42"/>
    </row>
    <row r="39" spans="1:5">
      <c r="A39" s="42"/>
      <c r="B39" s="42"/>
      <c r="C39" s="42"/>
      <c r="D39" s="42"/>
      <c r="E39" s="42"/>
    </row>
    <row r="40" spans="1:5">
      <c r="A40" s="42"/>
      <c r="B40" s="42"/>
      <c r="C40" s="42"/>
      <c r="D40" s="42"/>
      <c r="E40" s="42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7"/>
  <sheetViews>
    <sheetView workbookViewId="0">
      <selection activeCell="P15" sqref="P15"/>
    </sheetView>
  </sheetViews>
  <sheetFormatPr defaultRowHeight="12.75"/>
  <cols>
    <col min="1" max="1" width="7.140625" style="163" customWidth="1"/>
    <col min="2" max="2" width="10.7109375" style="163" customWidth="1"/>
    <col min="3" max="3" width="39.7109375" style="163" customWidth="1"/>
    <col min="4" max="5" width="9.140625" style="163"/>
    <col min="6" max="16384" width="9.140625" style="1"/>
  </cols>
  <sheetData>
    <row r="1" spans="1:7">
      <c r="A1" s="162" t="s">
        <v>0</v>
      </c>
      <c r="B1" s="163" t="s">
        <v>62</v>
      </c>
      <c r="C1" s="164"/>
      <c r="D1" s="164"/>
      <c r="E1" s="164"/>
      <c r="F1" s="3"/>
      <c r="G1" s="3"/>
    </row>
    <row r="2" spans="1:7">
      <c r="A2" s="165"/>
      <c r="B2" s="165" t="s">
        <v>64</v>
      </c>
      <c r="C2" s="162"/>
      <c r="D2" s="162"/>
      <c r="E2" s="162"/>
      <c r="F2" s="2"/>
      <c r="G2" s="2"/>
    </row>
    <row r="3" spans="1:7">
      <c r="A3" s="162" t="s">
        <v>1</v>
      </c>
      <c r="B3" s="162" t="s">
        <v>63</v>
      </c>
      <c r="C3" s="162"/>
      <c r="D3" s="162"/>
      <c r="E3" s="162"/>
      <c r="F3" s="2"/>
      <c r="G3" s="2"/>
    </row>
    <row r="4" spans="1:7" ht="13.5" thickBot="1">
      <c r="A4" s="164"/>
      <c r="B4" s="164"/>
      <c r="C4" s="164"/>
      <c r="D4" s="166"/>
      <c r="E4" s="164"/>
      <c r="F4" s="3"/>
      <c r="G4" s="3"/>
    </row>
    <row r="5" spans="1:7">
      <c r="A5" s="80"/>
      <c r="B5" s="81"/>
      <c r="C5" s="82"/>
      <c r="D5" s="83"/>
      <c r="E5" s="82"/>
      <c r="F5" s="5" t="s">
        <v>2</v>
      </c>
      <c r="G5" s="6"/>
    </row>
    <row r="6" spans="1:7">
      <c r="A6" s="84" t="s">
        <v>3</v>
      </c>
      <c r="B6" s="85" t="s">
        <v>4</v>
      </c>
      <c r="C6" s="86" t="s">
        <v>5</v>
      </c>
      <c r="D6" s="87"/>
      <c r="E6" s="88" t="s">
        <v>6</v>
      </c>
      <c r="F6" s="7" t="s">
        <v>7</v>
      </c>
      <c r="G6" s="8" t="s">
        <v>8</v>
      </c>
    </row>
    <row r="7" spans="1:7" ht="13.5" thickBot="1">
      <c r="A7" s="89"/>
      <c r="B7" s="90"/>
      <c r="C7" s="91"/>
      <c r="D7" s="87"/>
      <c r="E7" s="92"/>
      <c r="F7" s="9" t="s">
        <v>9</v>
      </c>
      <c r="G7" s="10" t="s">
        <v>9</v>
      </c>
    </row>
    <row r="8" spans="1:7">
      <c r="A8" s="93"/>
      <c r="B8" s="94"/>
      <c r="C8" s="95"/>
      <c r="D8" s="96"/>
      <c r="E8" s="95"/>
      <c r="F8" s="11"/>
      <c r="G8" s="12"/>
    </row>
    <row r="9" spans="1:7">
      <c r="A9" s="97" t="s">
        <v>14</v>
      </c>
      <c r="B9" s="98"/>
      <c r="C9" s="99"/>
      <c r="D9" s="100"/>
      <c r="E9" s="99"/>
      <c r="F9" s="13"/>
      <c r="G9" s="14"/>
    </row>
    <row r="10" spans="1:7">
      <c r="A10" s="101"/>
      <c r="B10" s="98"/>
      <c r="C10" s="99"/>
      <c r="D10" s="100"/>
      <c r="E10" s="99"/>
      <c r="F10" s="13"/>
      <c r="G10" s="14"/>
    </row>
    <row r="11" spans="1:7">
      <c r="A11" s="101" t="s">
        <v>13</v>
      </c>
      <c r="B11" s="167">
        <v>344136143</v>
      </c>
      <c r="C11" s="99" t="s">
        <v>15</v>
      </c>
      <c r="D11" s="100" t="s">
        <v>22</v>
      </c>
      <c r="E11" s="99">
        <v>1</v>
      </c>
      <c r="F11" s="13"/>
      <c r="G11" s="19">
        <f t="shared" ref="G11:G12" si="0">E11*F11</f>
        <v>0</v>
      </c>
    </row>
    <row r="12" spans="1:7" ht="25.5">
      <c r="A12" s="101" t="s">
        <v>16</v>
      </c>
      <c r="B12" s="168">
        <v>344120108</v>
      </c>
      <c r="C12" s="142" t="s">
        <v>52</v>
      </c>
      <c r="D12" s="100" t="s">
        <v>22</v>
      </c>
      <c r="E12" s="99">
        <v>1</v>
      </c>
      <c r="F12" s="13"/>
      <c r="G12" s="19">
        <f t="shared" si="0"/>
        <v>0</v>
      </c>
    </row>
    <row r="13" spans="1:7">
      <c r="A13" s="101"/>
      <c r="B13" s="98"/>
      <c r="C13" s="99"/>
      <c r="D13" s="100"/>
      <c r="E13" s="99"/>
      <c r="F13" s="13"/>
      <c r="G13" s="19"/>
    </row>
    <row r="14" spans="1:7">
      <c r="A14" s="97" t="s">
        <v>10</v>
      </c>
      <c r="B14" s="109"/>
      <c r="C14" s="99"/>
      <c r="D14" s="110"/>
      <c r="E14" s="99"/>
      <c r="F14" s="13"/>
      <c r="G14" s="19"/>
    </row>
    <row r="15" spans="1:7">
      <c r="A15" s="101"/>
      <c r="B15" s="98"/>
      <c r="C15" s="99"/>
      <c r="D15" s="100"/>
      <c r="E15" s="99"/>
      <c r="F15" s="13"/>
      <c r="G15" s="19"/>
    </row>
    <row r="16" spans="1:7" ht="38.25">
      <c r="A16" s="101" t="s">
        <v>17</v>
      </c>
      <c r="B16" s="105">
        <v>341581059</v>
      </c>
      <c r="C16" s="34" t="s">
        <v>11</v>
      </c>
      <c r="D16" s="34" t="s">
        <v>12</v>
      </c>
      <c r="E16" s="112">
        <v>31</v>
      </c>
      <c r="F16" s="16"/>
      <c r="G16" s="19">
        <f t="shared" ref="G16:G53" si="1">E16*F16</f>
        <v>0</v>
      </c>
    </row>
    <row r="17" spans="1:7">
      <c r="A17" s="101" t="s">
        <v>18</v>
      </c>
      <c r="B17" s="105">
        <v>341582022</v>
      </c>
      <c r="C17" s="119" t="s">
        <v>21</v>
      </c>
      <c r="D17" s="34" t="s">
        <v>12</v>
      </c>
      <c r="E17" s="99">
        <v>45</v>
      </c>
      <c r="F17" s="13"/>
      <c r="G17" s="19">
        <f t="shared" si="1"/>
        <v>0</v>
      </c>
    </row>
    <row r="18" spans="1:7" ht="25.5">
      <c r="A18" s="101" t="s">
        <v>19</v>
      </c>
      <c r="B18" s="105">
        <v>341582020</v>
      </c>
      <c r="C18" s="111" t="s">
        <v>20</v>
      </c>
      <c r="D18" s="34" t="s">
        <v>12</v>
      </c>
      <c r="E18" s="99">
        <v>16</v>
      </c>
      <c r="F18" s="13"/>
      <c r="G18" s="19">
        <f t="shared" si="1"/>
        <v>0</v>
      </c>
    </row>
    <row r="19" spans="1:7">
      <c r="A19" s="101"/>
      <c r="B19" s="98"/>
      <c r="C19" s="99"/>
      <c r="D19" s="100"/>
      <c r="E19" s="99"/>
      <c r="F19" s="13"/>
      <c r="G19" s="19"/>
    </row>
    <row r="20" spans="1:7">
      <c r="A20" s="113" t="s">
        <v>23</v>
      </c>
      <c r="B20" s="114"/>
      <c r="C20" s="107"/>
      <c r="D20" s="100"/>
      <c r="E20" s="99"/>
      <c r="F20" s="13"/>
      <c r="G20" s="19"/>
    </row>
    <row r="21" spans="1:7">
      <c r="A21" s="101"/>
      <c r="B21" s="98"/>
      <c r="C21" s="99"/>
      <c r="D21" s="100"/>
      <c r="E21" s="99"/>
      <c r="F21" s="13"/>
      <c r="G21" s="19"/>
    </row>
    <row r="22" spans="1:7">
      <c r="A22" s="101" t="s">
        <v>24</v>
      </c>
      <c r="B22" s="169">
        <v>342118943</v>
      </c>
      <c r="C22" s="170" t="s">
        <v>28</v>
      </c>
      <c r="D22" s="116" t="s">
        <v>22</v>
      </c>
      <c r="E22" s="117">
        <v>21</v>
      </c>
      <c r="F22" s="18"/>
      <c r="G22" s="19">
        <f t="shared" si="1"/>
        <v>0</v>
      </c>
    </row>
    <row r="23" spans="1:7">
      <c r="A23" s="101" t="s">
        <v>26</v>
      </c>
      <c r="B23" s="169">
        <v>342118941</v>
      </c>
      <c r="C23" s="170" t="s">
        <v>29</v>
      </c>
      <c r="D23" s="116" t="s">
        <v>22</v>
      </c>
      <c r="E23" s="117">
        <v>51</v>
      </c>
      <c r="F23" s="18"/>
      <c r="G23" s="19">
        <f t="shared" si="1"/>
        <v>0</v>
      </c>
    </row>
    <row r="24" spans="1:7">
      <c r="A24" s="101"/>
      <c r="B24" s="171"/>
      <c r="C24" s="119"/>
      <c r="D24" s="120"/>
      <c r="E24" s="121"/>
      <c r="F24" s="20"/>
      <c r="G24" s="19"/>
    </row>
    <row r="25" spans="1:7">
      <c r="A25" s="97" t="s">
        <v>25</v>
      </c>
      <c r="B25" s="98"/>
      <c r="C25" s="99"/>
      <c r="D25" s="100"/>
      <c r="E25" s="99"/>
      <c r="F25" s="13"/>
      <c r="G25" s="19"/>
    </row>
    <row r="26" spans="1:7">
      <c r="A26" s="101"/>
      <c r="B26" s="122"/>
      <c r="C26" s="98"/>
      <c r="D26" s="100"/>
      <c r="E26" s="99"/>
      <c r="F26" s="13"/>
      <c r="G26" s="19"/>
    </row>
    <row r="27" spans="1:7">
      <c r="A27" s="101" t="s">
        <v>30</v>
      </c>
      <c r="B27" s="172">
        <v>345218938</v>
      </c>
      <c r="C27" s="98" t="s">
        <v>27</v>
      </c>
      <c r="D27" s="100" t="s">
        <v>12</v>
      </c>
      <c r="E27" s="99">
        <v>42</v>
      </c>
      <c r="F27" s="13"/>
      <c r="G27" s="19">
        <f t="shared" si="1"/>
        <v>0</v>
      </c>
    </row>
    <row r="28" spans="1:7" ht="25.5">
      <c r="A28" s="101" t="s">
        <v>32</v>
      </c>
      <c r="B28" s="173">
        <v>345711264</v>
      </c>
      <c r="C28" s="111" t="s">
        <v>31</v>
      </c>
      <c r="D28" s="100" t="s">
        <v>22</v>
      </c>
      <c r="E28" s="99">
        <v>4</v>
      </c>
      <c r="F28" s="13"/>
      <c r="G28" s="19">
        <f t="shared" si="1"/>
        <v>0</v>
      </c>
    </row>
    <row r="29" spans="1:7">
      <c r="A29" s="101" t="s">
        <v>43</v>
      </c>
      <c r="B29" s="102">
        <v>314324184</v>
      </c>
      <c r="C29" s="119" t="s">
        <v>34</v>
      </c>
      <c r="D29" s="120" t="s">
        <v>22</v>
      </c>
      <c r="E29" s="121">
        <v>8</v>
      </c>
      <c r="F29" s="20"/>
      <c r="G29" s="19">
        <f t="shared" si="1"/>
        <v>0</v>
      </c>
    </row>
    <row r="30" spans="1:7">
      <c r="A30" s="101" t="s">
        <v>44</v>
      </c>
      <c r="B30" s="102">
        <v>314324118</v>
      </c>
      <c r="C30" s="119" t="s">
        <v>55</v>
      </c>
      <c r="D30" s="128" t="s">
        <v>22</v>
      </c>
      <c r="E30" s="121">
        <v>75</v>
      </c>
      <c r="F30" s="20"/>
      <c r="G30" s="30">
        <f t="shared" si="1"/>
        <v>0</v>
      </c>
    </row>
    <row r="31" spans="1:7">
      <c r="A31" s="101" t="s">
        <v>49</v>
      </c>
      <c r="B31" s="136">
        <v>130100000</v>
      </c>
      <c r="C31" s="119" t="s">
        <v>56</v>
      </c>
      <c r="D31" s="174" t="s">
        <v>57</v>
      </c>
      <c r="E31" s="137">
        <v>6</v>
      </c>
      <c r="F31" s="20"/>
      <c r="G31" s="14">
        <f t="shared" si="1"/>
        <v>0</v>
      </c>
    </row>
    <row r="32" spans="1:7" ht="25.5">
      <c r="A32" s="101" t="s">
        <v>50</v>
      </c>
      <c r="B32" s="167">
        <v>345112715</v>
      </c>
      <c r="C32" s="31" t="s">
        <v>58</v>
      </c>
      <c r="D32" s="32" t="s">
        <v>12</v>
      </c>
      <c r="E32" s="175">
        <v>29</v>
      </c>
      <c r="F32" s="33"/>
      <c r="G32" s="30">
        <f t="shared" si="1"/>
        <v>0</v>
      </c>
    </row>
    <row r="33" spans="1:7">
      <c r="A33" s="101"/>
      <c r="B33" s="136"/>
      <c r="C33" s="119"/>
      <c r="D33" s="120"/>
      <c r="E33" s="137"/>
      <c r="F33" s="20"/>
      <c r="G33" s="14"/>
    </row>
    <row r="34" spans="1:7">
      <c r="A34" s="97" t="s">
        <v>33</v>
      </c>
      <c r="B34" s="98"/>
      <c r="C34" s="99"/>
      <c r="D34" s="100"/>
      <c r="E34" s="99"/>
      <c r="F34" s="15"/>
      <c r="G34" s="19"/>
    </row>
    <row r="35" spans="1:7">
      <c r="A35" s="101"/>
      <c r="B35" s="98"/>
      <c r="C35" s="99"/>
      <c r="D35" s="100"/>
      <c r="E35" s="99"/>
      <c r="F35" s="15"/>
      <c r="G35" s="19"/>
    </row>
    <row r="36" spans="1:7" ht="38.25">
      <c r="A36" s="101" t="s">
        <v>51</v>
      </c>
      <c r="B36" s="176">
        <v>345354096</v>
      </c>
      <c r="C36" s="142" t="s">
        <v>37</v>
      </c>
      <c r="D36" s="100" t="s">
        <v>22</v>
      </c>
      <c r="E36" s="99">
        <v>1</v>
      </c>
      <c r="F36" s="13"/>
      <c r="G36" s="19">
        <f t="shared" si="1"/>
        <v>0</v>
      </c>
    </row>
    <row r="37" spans="1:7">
      <c r="A37" s="101"/>
      <c r="B37" s="98"/>
      <c r="C37" s="99"/>
      <c r="D37" s="100"/>
      <c r="E37" s="99"/>
      <c r="F37" s="13"/>
      <c r="G37" s="19"/>
    </row>
    <row r="38" spans="1:7">
      <c r="A38" s="97" t="s">
        <v>42</v>
      </c>
      <c r="B38" s="98"/>
      <c r="C38" s="99"/>
      <c r="D38" s="100"/>
      <c r="E38" s="99"/>
      <c r="F38" s="13"/>
      <c r="G38" s="19"/>
    </row>
    <row r="39" spans="1:7">
      <c r="A39" s="101"/>
      <c r="B39" s="98"/>
      <c r="C39" s="99"/>
      <c r="D39" s="100"/>
      <c r="E39" s="99"/>
      <c r="F39" s="13"/>
      <c r="G39" s="19"/>
    </row>
    <row r="40" spans="1:7">
      <c r="A40" s="101" t="s">
        <v>53</v>
      </c>
      <c r="B40" s="177">
        <v>358110231</v>
      </c>
      <c r="C40" s="99" t="s">
        <v>45</v>
      </c>
      <c r="D40" s="100" t="s">
        <v>22</v>
      </c>
      <c r="E40" s="99">
        <v>2</v>
      </c>
      <c r="F40" s="13"/>
      <c r="G40" s="19">
        <f t="shared" si="1"/>
        <v>0</v>
      </c>
    </row>
    <row r="41" spans="1:7">
      <c r="A41" s="101"/>
      <c r="B41" s="98"/>
      <c r="C41" s="99"/>
      <c r="D41" s="100"/>
      <c r="E41" s="99"/>
      <c r="F41" s="13"/>
      <c r="G41" s="19"/>
    </row>
    <row r="42" spans="1:7">
      <c r="A42" s="97" t="s">
        <v>35</v>
      </c>
      <c r="B42" s="98"/>
      <c r="C42" s="99"/>
      <c r="D42" s="100"/>
      <c r="E42" s="99"/>
      <c r="F42" s="13"/>
      <c r="G42" s="19"/>
    </row>
    <row r="43" spans="1:7">
      <c r="A43" s="101"/>
      <c r="B43" s="98"/>
      <c r="C43" s="99"/>
      <c r="D43" s="100"/>
      <c r="E43" s="99"/>
      <c r="F43" s="13"/>
      <c r="G43" s="19"/>
    </row>
    <row r="44" spans="1:7" ht="38.25">
      <c r="A44" s="101" t="s">
        <v>54</v>
      </c>
      <c r="B44" s="141">
        <v>345355410</v>
      </c>
      <c r="C44" s="142" t="s">
        <v>36</v>
      </c>
      <c r="D44" s="100" t="s">
        <v>22</v>
      </c>
      <c r="E44" s="99">
        <v>1</v>
      </c>
      <c r="F44" s="13"/>
      <c r="G44" s="19">
        <f t="shared" si="1"/>
        <v>0</v>
      </c>
    </row>
    <row r="45" spans="1:7">
      <c r="A45" s="101"/>
      <c r="B45" s="98"/>
      <c r="C45" s="99"/>
      <c r="D45" s="100"/>
      <c r="E45" s="99"/>
      <c r="F45" s="13"/>
      <c r="G45" s="19"/>
    </row>
    <row r="46" spans="1:7">
      <c r="A46" s="97" t="s">
        <v>38</v>
      </c>
      <c r="B46" s="98"/>
      <c r="C46" s="99"/>
      <c r="D46" s="100"/>
      <c r="E46" s="99"/>
      <c r="F46" s="13"/>
      <c r="G46" s="19"/>
    </row>
    <row r="47" spans="1:7">
      <c r="A47" s="101"/>
      <c r="B47" s="98"/>
      <c r="C47" s="99"/>
      <c r="D47" s="100"/>
      <c r="E47" s="99"/>
      <c r="F47" s="13"/>
      <c r="G47" s="19"/>
    </row>
    <row r="48" spans="1:7" ht="38.25">
      <c r="A48" s="101" t="s">
        <v>59</v>
      </c>
      <c r="B48" s="143">
        <v>348126102</v>
      </c>
      <c r="C48" s="142" t="s">
        <v>39</v>
      </c>
      <c r="D48" s="100" t="s">
        <v>22</v>
      </c>
      <c r="E48" s="99">
        <v>6</v>
      </c>
      <c r="F48" s="13"/>
      <c r="G48" s="19">
        <f t="shared" si="1"/>
        <v>0</v>
      </c>
    </row>
    <row r="49" spans="1:7" ht="25.5">
      <c r="A49" s="101" t="s">
        <v>60</v>
      </c>
      <c r="B49" s="178" t="s">
        <v>40</v>
      </c>
      <c r="C49" s="142" t="s">
        <v>41</v>
      </c>
      <c r="D49" s="100" t="s">
        <v>22</v>
      </c>
      <c r="E49" s="99">
        <v>6</v>
      </c>
      <c r="F49" s="13"/>
      <c r="G49" s="19">
        <f t="shared" si="1"/>
        <v>0</v>
      </c>
    </row>
    <row r="50" spans="1:7">
      <c r="A50" s="101"/>
      <c r="B50" s="98"/>
      <c r="C50" s="99"/>
      <c r="D50" s="100"/>
      <c r="E50" s="99"/>
      <c r="F50" s="13"/>
      <c r="G50" s="19"/>
    </row>
    <row r="51" spans="1:7">
      <c r="A51" s="144" t="s">
        <v>46</v>
      </c>
      <c r="B51" s="103"/>
      <c r="C51" s="145"/>
      <c r="D51" s="103"/>
      <c r="E51" s="103"/>
      <c r="F51" s="21"/>
      <c r="G51" s="19"/>
    </row>
    <row r="52" spans="1:7">
      <c r="A52" s="146"/>
      <c r="B52" s="103"/>
      <c r="C52" s="145"/>
      <c r="D52" s="103"/>
      <c r="E52" s="103"/>
      <c r="F52" s="21"/>
      <c r="G52" s="19"/>
    </row>
    <row r="53" spans="1:7" ht="89.25">
      <c r="A53" s="146" t="s">
        <v>61</v>
      </c>
      <c r="B53" s="179">
        <v>341000000</v>
      </c>
      <c r="C53" s="180" t="s">
        <v>47</v>
      </c>
      <c r="D53" s="103" t="s">
        <v>22</v>
      </c>
      <c r="E53" s="103">
        <v>1</v>
      </c>
      <c r="F53" s="21">
        <v>0</v>
      </c>
      <c r="G53" s="19">
        <f t="shared" si="1"/>
        <v>0</v>
      </c>
    </row>
    <row r="54" spans="1:7" ht="13.5" thickBot="1">
      <c r="A54" s="181"/>
      <c r="B54" s="182"/>
      <c r="C54" s="183"/>
      <c r="D54" s="182"/>
      <c r="E54" s="182"/>
      <c r="F54" s="22"/>
      <c r="G54" s="23"/>
    </row>
    <row r="55" spans="1:7">
      <c r="A55" s="156"/>
      <c r="B55" s="157"/>
      <c r="C55" s="157"/>
      <c r="D55" s="157"/>
      <c r="E55" s="157"/>
      <c r="F55" s="24"/>
      <c r="G55" s="25"/>
    </row>
    <row r="56" spans="1:7">
      <c r="A56" s="158"/>
      <c r="B56" s="159" t="s">
        <v>48</v>
      </c>
      <c r="C56" s="159"/>
      <c r="D56" s="159"/>
      <c r="E56" s="159"/>
      <c r="F56" s="26"/>
      <c r="G56" s="27">
        <f>SUM(G11:G55)</f>
        <v>0</v>
      </c>
    </row>
    <row r="57" spans="1:7" ht="13.5" thickBot="1">
      <c r="A57" s="160"/>
      <c r="B57" s="161"/>
      <c r="C57" s="161"/>
      <c r="D57" s="161"/>
      <c r="E57" s="161"/>
      <c r="F57" s="28"/>
      <c r="G57" s="29"/>
    </row>
  </sheetData>
  <sheetProtection password="CA9C" sheet="1" objects="1" scenarios="1"/>
  <pageMargins left="0.70866141732283472" right="0.70866141732283472" top="0.78740157480314965" bottom="0.78740157480314965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62"/>
  <sheetViews>
    <sheetView topLeftCell="A52" workbookViewId="0">
      <selection activeCell="G61" sqref="G61"/>
    </sheetView>
  </sheetViews>
  <sheetFormatPr defaultRowHeight="12.75"/>
  <cols>
    <col min="1" max="1" width="7.5703125" style="193" customWidth="1"/>
    <col min="2" max="2" width="11.42578125" style="193" customWidth="1"/>
    <col min="3" max="3" width="36.42578125" style="193" customWidth="1"/>
    <col min="4" max="16384" width="9.140625" style="193"/>
  </cols>
  <sheetData>
    <row r="1" spans="1:7">
      <c r="A1" s="162" t="s">
        <v>0</v>
      </c>
      <c r="B1" s="190" t="s">
        <v>62</v>
      </c>
      <c r="C1" s="164"/>
      <c r="D1" s="164"/>
      <c r="E1" s="164"/>
      <c r="F1" s="3"/>
      <c r="G1" s="3"/>
    </row>
    <row r="2" spans="1:7">
      <c r="A2" s="165"/>
      <c r="B2" s="165" t="s">
        <v>64</v>
      </c>
      <c r="C2" s="162"/>
      <c r="D2" s="162"/>
      <c r="E2" s="162"/>
      <c r="F2" s="2"/>
      <c r="G2" s="2"/>
    </row>
    <row r="3" spans="1:7">
      <c r="A3" s="162" t="s">
        <v>1</v>
      </c>
      <c r="B3" s="162" t="s">
        <v>63</v>
      </c>
      <c r="C3" s="162"/>
      <c r="D3" s="162"/>
      <c r="E3" s="162"/>
      <c r="F3" s="2"/>
      <c r="G3" s="2"/>
    </row>
    <row r="4" spans="1:7" ht="13.5" thickBot="1">
      <c r="A4" s="164"/>
      <c r="B4" s="164"/>
      <c r="C4" s="164"/>
      <c r="D4" s="166"/>
      <c r="E4" s="164"/>
      <c r="F4" s="3"/>
      <c r="G4" s="3"/>
    </row>
    <row r="5" spans="1:7">
      <c r="A5" s="80"/>
      <c r="B5" s="81"/>
      <c r="C5" s="82"/>
      <c r="D5" s="83"/>
      <c r="E5" s="82"/>
      <c r="F5" s="5" t="s">
        <v>133</v>
      </c>
      <c r="G5" s="6"/>
    </row>
    <row r="6" spans="1:7">
      <c r="A6" s="84" t="s">
        <v>3</v>
      </c>
      <c r="B6" s="85" t="s">
        <v>4</v>
      </c>
      <c r="C6" s="86" t="s">
        <v>5</v>
      </c>
      <c r="D6" s="87"/>
      <c r="E6" s="88" t="s">
        <v>6</v>
      </c>
      <c r="F6" s="7" t="s">
        <v>7</v>
      </c>
      <c r="G6" s="8" t="s">
        <v>8</v>
      </c>
    </row>
    <row r="7" spans="1:7" ht="13.5" thickBot="1">
      <c r="A7" s="89"/>
      <c r="B7" s="90"/>
      <c r="C7" s="91"/>
      <c r="D7" s="87"/>
      <c r="E7" s="92"/>
      <c r="F7" s="9" t="s">
        <v>9</v>
      </c>
      <c r="G7" s="10" t="s">
        <v>9</v>
      </c>
    </row>
    <row r="8" spans="1:7">
      <c r="A8" s="93"/>
      <c r="B8" s="94"/>
      <c r="C8" s="95"/>
      <c r="D8" s="96"/>
      <c r="E8" s="95"/>
      <c r="F8" s="11"/>
      <c r="G8" s="12"/>
    </row>
    <row r="9" spans="1:7">
      <c r="A9" s="97" t="s">
        <v>14</v>
      </c>
      <c r="B9" s="98"/>
      <c r="C9" s="99"/>
      <c r="D9" s="100"/>
      <c r="E9" s="99"/>
      <c r="F9" s="13"/>
      <c r="G9" s="14"/>
    </row>
    <row r="10" spans="1:7">
      <c r="A10" s="101"/>
      <c r="B10" s="98"/>
      <c r="C10" s="99"/>
      <c r="D10" s="100"/>
      <c r="E10" s="99"/>
      <c r="F10" s="13"/>
      <c r="G10" s="14"/>
    </row>
    <row r="11" spans="1:7" ht="25.5">
      <c r="A11" s="101" t="s">
        <v>65</v>
      </c>
      <c r="B11" s="102">
        <v>741320101</v>
      </c>
      <c r="C11" s="31" t="s">
        <v>82</v>
      </c>
      <c r="D11" s="103" t="s">
        <v>22</v>
      </c>
      <c r="E11" s="104">
        <v>1</v>
      </c>
      <c r="F11" s="186"/>
      <c r="G11" s="194">
        <f t="shared" ref="G11:G58" si="0">E11*F11</f>
        <v>0</v>
      </c>
    </row>
    <row r="12" spans="1:7" ht="38.25">
      <c r="A12" s="101" t="s">
        <v>66</v>
      </c>
      <c r="B12" s="105">
        <v>741210001</v>
      </c>
      <c r="C12" s="106" t="s">
        <v>83</v>
      </c>
      <c r="D12" s="107" t="s">
        <v>22</v>
      </c>
      <c r="E12" s="108">
        <v>1</v>
      </c>
      <c r="F12" s="191"/>
      <c r="G12" s="194">
        <f t="shared" si="0"/>
        <v>0</v>
      </c>
    </row>
    <row r="13" spans="1:7">
      <c r="A13" s="101"/>
      <c r="B13" s="98"/>
      <c r="C13" s="99"/>
      <c r="D13" s="100"/>
      <c r="E13" s="99"/>
      <c r="F13" s="13"/>
      <c r="G13" s="194"/>
    </row>
    <row r="14" spans="1:7">
      <c r="A14" s="97" t="s">
        <v>10</v>
      </c>
      <c r="B14" s="109"/>
      <c r="C14" s="99"/>
      <c r="D14" s="110"/>
      <c r="E14" s="99"/>
      <c r="F14" s="13"/>
      <c r="G14" s="194"/>
    </row>
    <row r="15" spans="1:7">
      <c r="A15" s="101"/>
      <c r="B15" s="98"/>
      <c r="C15" s="99"/>
      <c r="D15" s="100"/>
      <c r="E15" s="99"/>
      <c r="F15" s="13"/>
      <c r="G15" s="194"/>
    </row>
    <row r="16" spans="1:7" ht="51" customHeight="1">
      <c r="A16" s="101" t="s">
        <v>67</v>
      </c>
      <c r="B16" s="105">
        <v>741122122</v>
      </c>
      <c r="C16" s="34" t="s">
        <v>84</v>
      </c>
      <c r="D16" s="111" t="s">
        <v>12</v>
      </c>
      <c r="E16" s="112">
        <v>92</v>
      </c>
      <c r="F16" s="16"/>
      <c r="G16" s="194">
        <f t="shared" si="0"/>
        <v>0</v>
      </c>
    </row>
    <row r="17" spans="1:7">
      <c r="A17" s="101"/>
      <c r="B17" s="98"/>
      <c r="C17" s="99"/>
      <c r="D17" s="100"/>
      <c r="E17" s="99"/>
      <c r="F17" s="13"/>
      <c r="G17" s="194"/>
    </row>
    <row r="18" spans="1:7">
      <c r="A18" s="113" t="s">
        <v>23</v>
      </c>
      <c r="B18" s="114"/>
      <c r="C18" s="107"/>
      <c r="D18" s="100"/>
      <c r="E18" s="99"/>
      <c r="F18" s="13"/>
      <c r="G18" s="194"/>
    </row>
    <row r="19" spans="1:7">
      <c r="A19" s="101"/>
      <c r="B19" s="98"/>
      <c r="C19" s="99"/>
      <c r="D19" s="100"/>
      <c r="E19" s="99"/>
      <c r="F19" s="13"/>
      <c r="G19" s="194"/>
    </row>
    <row r="20" spans="1:7" ht="38.25">
      <c r="A20" s="101" t="s">
        <v>68</v>
      </c>
      <c r="B20" s="105">
        <v>741132104</v>
      </c>
      <c r="C20" s="115" t="s">
        <v>86</v>
      </c>
      <c r="D20" s="116" t="s">
        <v>22</v>
      </c>
      <c r="E20" s="117">
        <v>7</v>
      </c>
      <c r="F20" s="18"/>
      <c r="G20" s="194">
        <f t="shared" si="0"/>
        <v>0</v>
      </c>
    </row>
    <row r="21" spans="1:7" ht="38.25">
      <c r="A21" s="101" t="s">
        <v>69</v>
      </c>
      <c r="B21" s="105">
        <v>741132103</v>
      </c>
      <c r="C21" s="118" t="s">
        <v>85</v>
      </c>
      <c r="D21" s="116" t="s">
        <v>22</v>
      </c>
      <c r="E21" s="117">
        <f>51/3</f>
        <v>17</v>
      </c>
      <c r="F21" s="18"/>
      <c r="G21" s="194">
        <f t="shared" si="0"/>
        <v>0</v>
      </c>
    </row>
    <row r="22" spans="1:7">
      <c r="A22" s="101"/>
      <c r="B22" s="102"/>
      <c r="C22" s="119"/>
      <c r="D22" s="120"/>
      <c r="E22" s="121"/>
      <c r="F22" s="184"/>
      <c r="G22" s="194"/>
    </row>
    <row r="23" spans="1:7">
      <c r="A23" s="97" t="s">
        <v>25</v>
      </c>
      <c r="B23" s="98"/>
      <c r="C23" s="99"/>
      <c r="D23" s="100"/>
      <c r="E23" s="99"/>
      <c r="F23" s="13"/>
      <c r="G23" s="194"/>
    </row>
    <row r="24" spans="1:7">
      <c r="A24" s="101"/>
      <c r="B24" s="122"/>
      <c r="C24" s="98"/>
      <c r="D24" s="100"/>
      <c r="E24" s="99"/>
      <c r="F24" s="13"/>
      <c r="G24" s="194"/>
    </row>
    <row r="25" spans="1:7" ht="51">
      <c r="A25" s="123" t="s">
        <v>109</v>
      </c>
      <c r="B25" s="124">
        <v>741110042</v>
      </c>
      <c r="C25" s="125" t="s">
        <v>88</v>
      </c>
      <c r="D25" s="100" t="s">
        <v>12</v>
      </c>
      <c r="E25" s="99">
        <v>42</v>
      </c>
      <c r="F25" s="13"/>
      <c r="G25" s="194">
        <f t="shared" si="0"/>
        <v>0</v>
      </c>
    </row>
    <row r="26" spans="1:7" ht="38.25">
      <c r="A26" s="123" t="s">
        <v>110</v>
      </c>
      <c r="B26" s="126">
        <v>741112112</v>
      </c>
      <c r="C26" s="127" t="s">
        <v>100</v>
      </c>
      <c r="D26" s="128" t="s">
        <v>22</v>
      </c>
      <c r="E26" s="129">
        <v>4</v>
      </c>
      <c r="F26" s="195"/>
      <c r="G26" s="194">
        <f t="shared" si="0"/>
        <v>0</v>
      </c>
    </row>
    <row r="27" spans="1:7" ht="38.25">
      <c r="A27" s="123" t="s">
        <v>70</v>
      </c>
      <c r="B27" s="130">
        <v>460690041</v>
      </c>
      <c r="C27" s="131" t="s">
        <v>90</v>
      </c>
      <c r="D27" s="120" t="s">
        <v>22</v>
      </c>
      <c r="E27" s="121">
        <v>8</v>
      </c>
      <c r="F27" s="184"/>
      <c r="G27" s="194">
        <f t="shared" si="0"/>
        <v>0</v>
      </c>
    </row>
    <row r="28" spans="1:7" ht="51">
      <c r="A28" s="123" t="s">
        <v>71</v>
      </c>
      <c r="B28" s="105">
        <v>460690031</v>
      </c>
      <c r="C28" s="34" t="s">
        <v>89</v>
      </c>
      <c r="D28" s="128" t="s">
        <v>22</v>
      </c>
      <c r="E28" s="121">
        <v>75</v>
      </c>
      <c r="F28" s="184"/>
      <c r="G28" s="194">
        <f t="shared" si="0"/>
        <v>0</v>
      </c>
    </row>
    <row r="29" spans="1:7" ht="38.25">
      <c r="A29" s="123" t="s">
        <v>72</v>
      </c>
      <c r="B29" s="102">
        <v>741910502</v>
      </c>
      <c r="C29" s="111" t="s">
        <v>87</v>
      </c>
      <c r="D29" s="120" t="s">
        <v>57</v>
      </c>
      <c r="E29" s="132">
        <v>6</v>
      </c>
      <c r="F29" s="35"/>
      <c r="G29" s="194">
        <f t="shared" si="0"/>
        <v>0</v>
      </c>
    </row>
    <row r="30" spans="1:7" ht="51">
      <c r="A30" s="123" t="s">
        <v>73</v>
      </c>
      <c r="B30" s="133">
        <v>741110511</v>
      </c>
      <c r="C30" s="134" t="s">
        <v>98</v>
      </c>
      <c r="D30" s="135" t="s">
        <v>12</v>
      </c>
      <c r="E30" s="99">
        <v>29</v>
      </c>
      <c r="F30" s="13"/>
      <c r="G30" s="194">
        <f t="shared" si="0"/>
        <v>0</v>
      </c>
    </row>
    <row r="31" spans="1:7">
      <c r="A31" s="101"/>
      <c r="B31" s="136"/>
      <c r="C31" s="119"/>
      <c r="D31" s="120"/>
      <c r="E31" s="137"/>
      <c r="F31" s="184"/>
      <c r="G31" s="194"/>
    </row>
    <row r="32" spans="1:7">
      <c r="A32" s="97" t="s">
        <v>33</v>
      </c>
      <c r="B32" s="98"/>
      <c r="C32" s="99"/>
      <c r="D32" s="100"/>
      <c r="E32" s="99"/>
      <c r="F32" s="15"/>
      <c r="G32" s="194"/>
    </row>
    <row r="33" spans="1:7">
      <c r="A33" s="101"/>
      <c r="B33" s="98"/>
      <c r="C33" s="99"/>
      <c r="D33" s="100"/>
      <c r="E33" s="99"/>
      <c r="F33" s="15"/>
      <c r="G33" s="194"/>
    </row>
    <row r="34" spans="1:7" ht="51">
      <c r="A34" s="101" t="s">
        <v>74</v>
      </c>
      <c r="B34" s="102">
        <v>741310031</v>
      </c>
      <c r="C34" s="138" t="s">
        <v>101</v>
      </c>
      <c r="D34" s="120" t="s">
        <v>22</v>
      </c>
      <c r="E34" s="99">
        <v>1</v>
      </c>
      <c r="F34" s="13"/>
      <c r="G34" s="194">
        <f t="shared" si="0"/>
        <v>0</v>
      </c>
    </row>
    <row r="35" spans="1:7">
      <c r="A35" s="101"/>
      <c r="B35" s="98"/>
      <c r="C35" s="99"/>
      <c r="D35" s="100"/>
      <c r="E35" s="99"/>
      <c r="F35" s="13"/>
      <c r="G35" s="194"/>
    </row>
    <row r="36" spans="1:7">
      <c r="A36" s="97" t="s">
        <v>42</v>
      </c>
      <c r="B36" s="98"/>
      <c r="C36" s="99"/>
      <c r="D36" s="100"/>
      <c r="E36" s="99"/>
      <c r="F36" s="13"/>
      <c r="G36" s="194"/>
    </row>
    <row r="37" spans="1:7">
      <c r="A37" s="101"/>
      <c r="B37" s="98"/>
      <c r="C37" s="99"/>
      <c r="D37" s="100"/>
      <c r="E37" s="99"/>
      <c r="F37" s="13"/>
      <c r="G37" s="194"/>
    </row>
    <row r="38" spans="1:7" ht="51">
      <c r="A38" s="101" t="s">
        <v>75</v>
      </c>
      <c r="B38" s="139">
        <v>741313082</v>
      </c>
      <c r="C38" s="32" t="s">
        <v>99</v>
      </c>
      <c r="D38" s="98" t="s">
        <v>22</v>
      </c>
      <c r="E38" s="140">
        <v>2</v>
      </c>
      <c r="F38" s="184"/>
      <c r="G38" s="194">
        <f t="shared" si="0"/>
        <v>0</v>
      </c>
    </row>
    <row r="39" spans="1:7">
      <c r="A39" s="101"/>
      <c r="B39" s="98"/>
      <c r="C39" s="99"/>
      <c r="D39" s="100"/>
      <c r="E39" s="99"/>
      <c r="F39" s="13"/>
      <c r="G39" s="194">
        <f t="shared" si="0"/>
        <v>0</v>
      </c>
    </row>
    <row r="40" spans="1:7">
      <c r="A40" s="97" t="s">
        <v>35</v>
      </c>
      <c r="B40" s="98"/>
      <c r="C40" s="99"/>
      <c r="D40" s="100"/>
      <c r="E40" s="99"/>
      <c r="F40" s="13"/>
      <c r="G40" s="194">
        <f t="shared" si="0"/>
        <v>0</v>
      </c>
    </row>
    <row r="41" spans="1:7">
      <c r="A41" s="101"/>
      <c r="B41" s="98"/>
      <c r="C41" s="99"/>
      <c r="D41" s="100"/>
      <c r="E41" s="99"/>
      <c r="F41" s="13"/>
      <c r="G41" s="194">
        <f t="shared" si="0"/>
        <v>0</v>
      </c>
    </row>
    <row r="42" spans="1:7" ht="25.5">
      <c r="A42" s="101" t="s">
        <v>76</v>
      </c>
      <c r="B42" s="141" t="s">
        <v>91</v>
      </c>
      <c r="C42" s="142" t="s">
        <v>103</v>
      </c>
      <c r="D42" s="100" t="s">
        <v>93</v>
      </c>
      <c r="E42" s="99">
        <v>1.5</v>
      </c>
      <c r="F42" s="13"/>
      <c r="G42" s="194">
        <f t="shared" si="0"/>
        <v>0</v>
      </c>
    </row>
    <row r="43" spans="1:7">
      <c r="A43" s="101"/>
      <c r="B43" s="98"/>
      <c r="C43" s="99"/>
      <c r="D43" s="100"/>
      <c r="E43" s="99"/>
      <c r="F43" s="13"/>
      <c r="G43" s="194"/>
    </row>
    <row r="44" spans="1:7">
      <c r="A44" s="97" t="s">
        <v>38</v>
      </c>
      <c r="B44" s="98"/>
      <c r="C44" s="99"/>
      <c r="D44" s="100"/>
      <c r="E44" s="99"/>
      <c r="F44" s="13"/>
      <c r="G44" s="194"/>
    </row>
    <row r="45" spans="1:7">
      <c r="A45" s="101"/>
      <c r="B45" s="98"/>
      <c r="C45" s="99"/>
      <c r="D45" s="100"/>
      <c r="E45" s="99"/>
      <c r="F45" s="13"/>
      <c r="G45" s="194"/>
    </row>
    <row r="46" spans="1:7" ht="25.5" customHeight="1">
      <c r="A46" s="101" t="s">
        <v>77</v>
      </c>
      <c r="B46" s="143">
        <v>741371102</v>
      </c>
      <c r="C46" s="142" t="s">
        <v>102</v>
      </c>
      <c r="D46" s="100" t="s">
        <v>22</v>
      </c>
      <c r="E46" s="99">
        <v>6</v>
      </c>
      <c r="F46" s="13"/>
      <c r="G46" s="194">
        <f t="shared" si="0"/>
        <v>0</v>
      </c>
    </row>
    <row r="47" spans="1:7">
      <c r="A47" s="101"/>
      <c r="B47" s="98"/>
      <c r="C47" s="99"/>
      <c r="D47" s="100"/>
      <c r="E47" s="99"/>
      <c r="F47" s="13"/>
      <c r="G47" s="194"/>
    </row>
    <row r="48" spans="1:7">
      <c r="A48" s="97" t="s">
        <v>107</v>
      </c>
      <c r="B48" s="98"/>
      <c r="C48" s="98"/>
      <c r="D48" s="100"/>
      <c r="E48" s="99"/>
      <c r="F48" s="13"/>
      <c r="G48" s="194"/>
    </row>
    <row r="49" spans="1:7">
      <c r="A49" s="101"/>
      <c r="B49" s="98"/>
      <c r="C49" s="98"/>
      <c r="D49" s="100"/>
      <c r="E49" s="99"/>
      <c r="F49" s="13"/>
      <c r="G49" s="194"/>
    </row>
    <row r="50" spans="1:7" ht="25.5">
      <c r="A50" s="101" t="s">
        <v>78</v>
      </c>
      <c r="B50" s="143" t="s">
        <v>91</v>
      </c>
      <c r="C50" s="111" t="s">
        <v>108</v>
      </c>
      <c r="D50" s="100" t="s">
        <v>93</v>
      </c>
      <c r="E50" s="99">
        <v>16</v>
      </c>
      <c r="F50" s="13"/>
      <c r="G50" s="194">
        <f t="shared" si="0"/>
        <v>0</v>
      </c>
    </row>
    <row r="51" spans="1:7">
      <c r="A51" s="101"/>
      <c r="B51" s="98"/>
      <c r="C51" s="98"/>
      <c r="D51" s="100"/>
      <c r="E51" s="99"/>
      <c r="F51" s="13"/>
      <c r="G51" s="194"/>
    </row>
    <row r="52" spans="1:7">
      <c r="A52" s="144" t="s">
        <v>46</v>
      </c>
      <c r="B52" s="103"/>
      <c r="C52" s="145"/>
      <c r="D52" s="103"/>
      <c r="E52" s="103"/>
      <c r="F52" s="186"/>
      <c r="G52" s="194"/>
    </row>
    <row r="53" spans="1:7">
      <c r="A53" s="146"/>
      <c r="B53" s="103"/>
      <c r="C53" s="145"/>
      <c r="D53" s="103"/>
      <c r="E53" s="103"/>
      <c r="F53" s="186"/>
      <c r="G53" s="194"/>
    </row>
    <row r="54" spans="1:7" ht="25.5">
      <c r="A54" s="146" t="s">
        <v>79</v>
      </c>
      <c r="B54" s="102" t="s">
        <v>91</v>
      </c>
      <c r="C54" s="142" t="s">
        <v>92</v>
      </c>
      <c r="D54" s="116" t="s">
        <v>93</v>
      </c>
      <c r="E54" s="137">
        <v>32</v>
      </c>
      <c r="F54" s="185"/>
      <c r="G54" s="194">
        <f t="shared" si="0"/>
        <v>0</v>
      </c>
    </row>
    <row r="55" spans="1:7" ht="38.25">
      <c r="A55" s="146" t="s">
        <v>80</v>
      </c>
      <c r="B55" s="102" t="s">
        <v>91</v>
      </c>
      <c r="C55" s="142" t="s">
        <v>94</v>
      </c>
      <c r="D55" s="119" t="s">
        <v>93</v>
      </c>
      <c r="E55" s="147">
        <v>8</v>
      </c>
      <c r="F55" s="185"/>
      <c r="G55" s="194">
        <f t="shared" si="0"/>
        <v>0</v>
      </c>
    </row>
    <row r="56" spans="1:7">
      <c r="A56" s="146" t="s">
        <v>81</v>
      </c>
      <c r="B56" s="102" t="s">
        <v>91</v>
      </c>
      <c r="C56" s="148" t="s">
        <v>95</v>
      </c>
      <c r="D56" s="116" t="s">
        <v>93</v>
      </c>
      <c r="E56" s="149">
        <v>4</v>
      </c>
      <c r="F56" s="192"/>
      <c r="G56" s="194">
        <f t="shared" si="0"/>
        <v>0</v>
      </c>
    </row>
    <row r="57" spans="1:7" ht="51">
      <c r="A57" s="146" t="s">
        <v>105</v>
      </c>
      <c r="B57" s="102">
        <v>741810001</v>
      </c>
      <c r="C57" s="150" t="s">
        <v>97</v>
      </c>
      <c r="D57" s="120" t="s">
        <v>22</v>
      </c>
      <c r="E57" s="151">
        <v>1</v>
      </c>
      <c r="F57" s="196"/>
      <c r="G57" s="194">
        <f t="shared" si="0"/>
        <v>0</v>
      </c>
    </row>
    <row r="58" spans="1:7" ht="25.5">
      <c r="A58" s="146" t="s">
        <v>106</v>
      </c>
      <c r="B58" s="152">
        <v>210280712</v>
      </c>
      <c r="C58" s="153" t="s">
        <v>96</v>
      </c>
      <c r="D58" s="154" t="s">
        <v>22</v>
      </c>
      <c r="E58" s="155">
        <v>1</v>
      </c>
      <c r="F58" s="197"/>
      <c r="G58" s="194">
        <f t="shared" si="0"/>
        <v>0</v>
      </c>
    </row>
    <row r="59" spans="1:7" ht="13.5" thickBot="1">
      <c r="A59" s="146"/>
      <c r="B59" s="145"/>
      <c r="C59" s="145"/>
      <c r="D59" s="103"/>
      <c r="E59" s="103"/>
      <c r="F59" s="186"/>
      <c r="G59" s="198"/>
    </row>
    <row r="60" spans="1:7">
      <c r="A60" s="156"/>
      <c r="B60" s="157"/>
      <c r="C60" s="157"/>
      <c r="D60" s="157"/>
      <c r="E60" s="157"/>
      <c r="F60" s="187"/>
      <c r="G60" s="199"/>
    </row>
    <row r="61" spans="1:7">
      <c r="A61" s="158"/>
      <c r="B61" s="159" t="s">
        <v>104</v>
      </c>
      <c r="C61" s="159"/>
      <c r="D61" s="159"/>
      <c r="E61" s="159"/>
      <c r="F61" s="188"/>
      <c r="G61" s="200">
        <f>SUM(G11:G60)</f>
        <v>0</v>
      </c>
    </row>
    <row r="62" spans="1:7" ht="13.5" thickBot="1">
      <c r="A62" s="160"/>
      <c r="B62" s="161"/>
      <c r="C62" s="161"/>
      <c r="D62" s="161"/>
      <c r="E62" s="161"/>
      <c r="F62" s="189"/>
      <c r="G62" s="201"/>
    </row>
  </sheetData>
  <sheetProtection password="CA9C" sheet="1" objects="1" scenarios="1"/>
  <pageMargins left="0.70866141732283472" right="0.70866141732283472" top="0.78740157480314965" bottom="0.78740157480314965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materiál</vt:lpstr>
      <vt:lpstr>montáž</vt:lpstr>
      <vt:lpstr>materiál!Názvy_tisku</vt:lpstr>
      <vt:lpstr>montáž!Názvy_tisku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Skalova</dc:creator>
  <cp:lastModifiedBy>Skalova</cp:lastModifiedBy>
  <dcterms:created xsi:type="dcterms:W3CDTF">2020-04-16T17:34:22Z</dcterms:created>
  <dcterms:modified xsi:type="dcterms:W3CDTF">2020-09-24T16:20:52Z</dcterms:modified>
</cp:coreProperties>
</file>